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8\"/>
    </mc:Choice>
  </mc:AlternateContent>
  <xr:revisionPtr revIDLastSave="0" documentId="13_ncr:1_{2CEABEB1-BD39-4E52-B4BD-1A376CE4C349}" xr6:coauthVersionLast="47" xr6:coauthVersionMax="47" xr10:uidLastSave="{00000000-0000-0000-0000-000000000000}"/>
  <bookViews>
    <workbookView xWindow="2535" yWindow="330" windowWidth="23745" windowHeight="14535" xr2:uid="{00000000-000D-0000-FFFF-FFFF00000000}"/>
  </bookViews>
  <sheets>
    <sheet name="Registration Data" sheetId="1" r:id="rId1"/>
    <sheet name="Sortable Results" sheetId="7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Data'!$A$1:$W$694</definedName>
    <definedName name="_xlnm._FilterDatabase" localSheetId="5" hidden="1">'Results Data'!$A$1:$S$1</definedName>
    <definedName name="_xlnm._FilterDatabase" localSheetId="1" hidden="1">'Sortable Results'!$A$1:$W$1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" i="1" l="1"/>
  <c r="Q25" i="1"/>
  <c r="Q27" i="1"/>
  <c r="Q37" i="1"/>
  <c r="Q39" i="1"/>
  <c r="Q49" i="1"/>
  <c r="Q51" i="1"/>
  <c r="Q61" i="1"/>
  <c r="Q63" i="1"/>
  <c r="Q75" i="1"/>
  <c r="Q85" i="1"/>
  <c r="Q87" i="1"/>
  <c r="Q97" i="1"/>
  <c r="Q99" i="1"/>
  <c r="Q109" i="1"/>
  <c r="Q111" i="1"/>
  <c r="Q121" i="1"/>
  <c r="Q123" i="1"/>
  <c r="Q133" i="1"/>
  <c r="Q135" i="1"/>
  <c r="Q147" i="1"/>
  <c r="P30" i="1"/>
  <c r="Q30" i="1" s="1"/>
  <c r="P117" i="1"/>
  <c r="Q117" i="1" s="1"/>
  <c r="P73" i="1"/>
  <c r="Q73" i="1" s="1"/>
  <c r="P93" i="1"/>
  <c r="Q93" i="1" s="1"/>
  <c r="P94" i="1"/>
  <c r="Q94" i="1" s="1"/>
  <c r="P27" i="1"/>
  <c r="P141" i="1"/>
  <c r="Q141" i="1" s="1"/>
  <c r="P10" i="1"/>
  <c r="Q10" i="1" s="1"/>
  <c r="P20" i="1"/>
  <c r="Q20" i="1" s="1"/>
  <c r="P14" i="1"/>
  <c r="Q14" i="1" s="1"/>
  <c r="P65" i="1"/>
  <c r="Q65" i="1" s="1"/>
  <c r="P78" i="1"/>
  <c r="Q78" i="1" s="1"/>
  <c r="P42" i="1"/>
  <c r="Q42" i="1" s="1"/>
  <c r="P59" i="1"/>
  <c r="Q59" i="1" s="1"/>
  <c r="P118" i="1"/>
  <c r="Q118" i="1" s="1"/>
  <c r="P151" i="1"/>
  <c r="Q151" i="1" s="1"/>
  <c r="P79" i="1"/>
  <c r="Q79" i="1" s="1"/>
  <c r="P7" i="1"/>
  <c r="Q7" i="1" s="1"/>
  <c r="P107" i="1"/>
  <c r="Q107" i="1" s="1"/>
  <c r="P25" i="1"/>
  <c r="P67" i="1"/>
  <c r="Q67" i="1" s="1"/>
  <c r="P36" i="1"/>
  <c r="Q36" i="1" s="1"/>
  <c r="P80" i="1"/>
  <c r="Q80" i="1" s="1"/>
  <c r="P46" i="1"/>
  <c r="Q46" i="1" s="1"/>
  <c r="P114" i="1"/>
  <c r="Q114" i="1" s="1"/>
  <c r="P147" i="1"/>
  <c r="P55" i="1"/>
  <c r="Q55" i="1" s="1"/>
  <c r="P28" i="1"/>
  <c r="Q28" i="1" s="1"/>
  <c r="P70" i="1"/>
  <c r="Q70" i="1" s="1"/>
  <c r="P9" i="1"/>
  <c r="Q9" i="1" s="1"/>
  <c r="P16" i="1"/>
  <c r="Q16" i="1" s="1"/>
  <c r="P66" i="1"/>
  <c r="Q66" i="1" s="1"/>
  <c r="P77" i="1"/>
  <c r="Q77" i="1" s="1"/>
  <c r="P116" i="1"/>
  <c r="Q116" i="1" s="1"/>
  <c r="P109" i="1"/>
  <c r="P127" i="1"/>
  <c r="Q127" i="1" s="1"/>
  <c r="P64" i="1"/>
  <c r="Q64" i="1" s="1"/>
  <c r="P11" i="1"/>
  <c r="Q11" i="1" s="1"/>
  <c r="P87" i="1"/>
  <c r="P53" i="1"/>
  <c r="Q53" i="1" s="1"/>
  <c r="P43" i="1"/>
  <c r="Q43" i="1" s="1"/>
  <c r="P130" i="1"/>
  <c r="Q130" i="1" s="1"/>
  <c r="P74" i="1"/>
  <c r="Q74" i="1" s="1"/>
  <c r="P26" i="1"/>
  <c r="Q26" i="1" s="1"/>
  <c r="P125" i="1"/>
  <c r="Q125" i="1" s="1"/>
  <c r="P91" i="1"/>
  <c r="Q91" i="1" s="1"/>
  <c r="P52" i="1"/>
  <c r="Q52" i="1" s="1"/>
  <c r="P92" i="1"/>
  <c r="Q92" i="1" s="1"/>
  <c r="P39" i="1"/>
  <c r="P48" i="1"/>
  <c r="Q48" i="1" s="1"/>
  <c r="P45" i="1"/>
  <c r="Q45" i="1" s="1"/>
  <c r="P31" i="1"/>
  <c r="Q31" i="1" s="1"/>
  <c r="P15" i="1"/>
  <c r="Q15" i="1" s="1"/>
  <c r="P134" i="1"/>
  <c r="Q134" i="1" s="1"/>
  <c r="P108" i="1"/>
  <c r="Q108" i="1" s="1"/>
  <c r="P143" i="1"/>
  <c r="Q143" i="1" s="1"/>
  <c r="P50" i="1"/>
  <c r="Q50" i="1" s="1"/>
  <c r="P4" i="1"/>
  <c r="Q4" i="1" s="1"/>
  <c r="P41" i="1"/>
  <c r="Q41" i="1" s="1"/>
  <c r="P84" i="1"/>
  <c r="Q84" i="1" s="1"/>
  <c r="P96" i="1"/>
  <c r="Q96" i="1" s="1"/>
  <c r="P154" i="1"/>
  <c r="Q154" i="1" s="1"/>
  <c r="P38" i="1"/>
  <c r="Q38" i="1" s="1"/>
  <c r="P58" i="1"/>
  <c r="Q58" i="1" s="1"/>
  <c r="P90" i="1"/>
  <c r="Q90" i="1" s="1"/>
  <c r="P63" i="1"/>
  <c r="P137" i="1"/>
  <c r="Q137" i="1" s="1"/>
  <c r="P110" i="1"/>
  <c r="Q110" i="1" s="1"/>
  <c r="P62" i="1"/>
  <c r="Q62" i="1" s="1"/>
  <c r="P111" i="1"/>
  <c r="P33" i="1"/>
  <c r="Q33" i="1" s="1"/>
  <c r="P122" i="1"/>
  <c r="Q122" i="1" s="1"/>
  <c r="P103" i="1"/>
  <c r="Q103" i="1" s="1"/>
  <c r="P139" i="1"/>
  <c r="Q139" i="1" s="1"/>
  <c r="P98" i="1"/>
  <c r="Q98" i="1" s="1"/>
  <c r="P71" i="1"/>
  <c r="Q71" i="1" s="1"/>
  <c r="P140" i="1"/>
  <c r="Q140" i="1" s="1"/>
  <c r="P121" i="1"/>
  <c r="P113" i="1"/>
  <c r="Q113" i="1" s="1"/>
  <c r="P97" i="1"/>
  <c r="P21" i="1"/>
  <c r="Q21" i="1" s="1"/>
  <c r="P142" i="1"/>
  <c r="Q142" i="1" s="1"/>
  <c r="P128" i="1"/>
  <c r="Q128" i="1" s="1"/>
  <c r="P24" i="1"/>
  <c r="Q24" i="1" s="1"/>
  <c r="P115" i="1"/>
  <c r="Q115" i="1" s="1"/>
  <c r="P155" i="1"/>
  <c r="Q155" i="1" s="1"/>
  <c r="P72" i="1"/>
  <c r="Q72" i="1" s="1"/>
  <c r="P119" i="1"/>
  <c r="Q119" i="1" s="1"/>
  <c r="P29" i="1"/>
  <c r="Q29" i="1" s="1"/>
  <c r="P68" i="1"/>
  <c r="Q68" i="1" s="1"/>
  <c r="P153" i="1"/>
  <c r="Q153" i="1" s="1"/>
  <c r="P76" i="1"/>
  <c r="Q76" i="1" s="1"/>
  <c r="P12" i="1"/>
  <c r="Q12" i="1" s="1"/>
  <c r="P85" i="1"/>
  <c r="P75" i="1"/>
  <c r="P56" i="1"/>
  <c r="Q56" i="1" s="1"/>
  <c r="P44" i="1"/>
  <c r="Q44" i="1" s="1"/>
  <c r="P47" i="1"/>
  <c r="Q47" i="1" s="1"/>
  <c r="P123" i="1"/>
  <c r="P23" i="1"/>
  <c r="Q23" i="1" s="1"/>
  <c r="P57" i="1"/>
  <c r="Q57" i="1" s="1"/>
  <c r="P60" i="1"/>
  <c r="Q60" i="1" s="1"/>
  <c r="P138" i="1"/>
  <c r="Q138" i="1" s="1"/>
  <c r="P133" i="1"/>
  <c r="P124" i="1"/>
  <c r="Q124" i="1" s="1"/>
  <c r="P150" i="1"/>
  <c r="Q150" i="1" s="1"/>
  <c r="P6" i="1"/>
  <c r="Q6" i="1" s="1"/>
  <c r="P8" i="1"/>
  <c r="Q8" i="1" s="1"/>
  <c r="P51" i="1"/>
  <c r="P129" i="1"/>
  <c r="Q129" i="1" s="1"/>
  <c r="P3" i="1"/>
  <c r="Q3" i="1" s="1"/>
  <c r="P54" i="1"/>
  <c r="Q54" i="1" s="1"/>
  <c r="P106" i="1"/>
  <c r="Q106" i="1" s="1"/>
  <c r="P131" i="1"/>
  <c r="Q131" i="1" s="1"/>
  <c r="P40" i="1"/>
  <c r="Q40" i="1" s="1"/>
  <c r="P88" i="1"/>
  <c r="Q88" i="1" s="1"/>
  <c r="P83" i="1"/>
  <c r="Q83" i="1" s="1"/>
  <c r="P34" i="1"/>
  <c r="Q34" i="1" s="1"/>
  <c r="P81" i="1"/>
  <c r="Q81" i="1" s="1"/>
  <c r="P37" i="1"/>
  <c r="P146" i="1"/>
  <c r="Q146" i="1" s="1"/>
  <c r="P35" i="1"/>
  <c r="Q35" i="1" s="1"/>
  <c r="P17" i="1"/>
  <c r="Q17" i="1" s="1"/>
  <c r="P102" i="1"/>
  <c r="Q102" i="1" s="1"/>
  <c r="P86" i="1"/>
  <c r="Q86" i="1" s="1"/>
  <c r="P13" i="1"/>
  <c r="P132" i="1"/>
  <c r="Q132" i="1" s="1"/>
  <c r="P126" i="1"/>
  <c r="Q126" i="1" s="1"/>
  <c r="P101" i="1"/>
  <c r="Q101" i="1" s="1"/>
  <c r="P89" i="1"/>
  <c r="Q89" i="1" s="1"/>
  <c r="P120" i="1"/>
  <c r="Q120" i="1" s="1"/>
  <c r="P95" i="1"/>
  <c r="Q95" i="1" s="1"/>
  <c r="P19" i="1"/>
  <c r="Q19" i="1" s="1"/>
  <c r="P61" i="1"/>
  <c r="P135" i="1"/>
  <c r="P152" i="1"/>
  <c r="Q152" i="1" s="1"/>
  <c r="P149" i="1"/>
  <c r="Q149" i="1" s="1"/>
  <c r="P2" i="1"/>
  <c r="Q2" i="1" s="1"/>
  <c r="P82" i="1"/>
  <c r="Q82" i="1" s="1"/>
  <c r="P99" i="1"/>
  <c r="P148" i="1"/>
  <c r="Q148" i="1" s="1"/>
  <c r="P22" i="1"/>
  <c r="Q22" i="1" s="1"/>
  <c r="P144" i="1"/>
  <c r="Q144" i="1" s="1"/>
  <c r="P100" i="1"/>
  <c r="Q100" i="1" s="1"/>
  <c r="P32" i="1"/>
  <c r="Q32" i="1" s="1"/>
  <c r="P112" i="1"/>
  <c r="Q112" i="1" s="1"/>
  <c r="P104" i="1"/>
  <c r="Q104" i="1" s="1"/>
  <c r="P18" i="1"/>
  <c r="Q18" i="1" s="1"/>
  <c r="P145" i="1"/>
  <c r="Q145" i="1" s="1"/>
  <c r="P49" i="1"/>
  <c r="P105" i="1"/>
  <c r="Q105" i="1" s="1"/>
  <c r="P69" i="1"/>
  <c r="Q69" i="1" s="1"/>
  <c r="P136" i="1"/>
  <c r="Q136" i="1" s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5" i="1"/>
  <c r="Q5" i="1" s="1"/>
  <c r="F5" i="1"/>
  <c r="O5" i="1"/>
  <c r="F30" i="1"/>
  <c r="O30" i="1"/>
  <c r="F115" i="1"/>
  <c r="O117" i="1"/>
  <c r="F72" i="1"/>
  <c r="O73" i="1"/>
  <c r="F92" i="1"/>
  <c r="O93" i="1"/>
  <c r="F93" i="1"/>
  <c r="O94" i="1"/>
  <c r="F27" i="1"/>
  <c r="O27" i="1"/>
  <c r="F139" i="1"/>
  <c r="O141" i="1"/>
  <c r="F10" i="1"/>
  <c r="O10" i="1"/>
  <c r="F20" i="1"/>
  <c r="O20" i="1"/>
  <c r="F14" i="1"/>
  <c r="O14" i="1"/>
  <c r="F64" i="1"/>
  <c r="O65" i="1"/>
  <c r="F77" i="1"/>
  <c r="O78" i="1"/>
  <c r="F42" i="1"/>
  <c r="O42" i="1"/>
  <c r="F58" i="1"/>
  <c r="O59" i="1"/>
  <c r="F116" i="1"/>
  <c r="O118" i="1"/>
  <c r="F148" i="1"/>
  <c r="O151" i="1"/>
  <c r="F78" i="1"/>
  <c r="O79" i="1"/>
  <c r="F7" i="1"/>
  <c r="O7" i="1"/>
  <c r="F106" i="1"/>
  <c r="O107" i="1"/>
  <c r="F25" i="1"/>
  <c r="O25" i="1"/>
  <c r="F66" i="1"/>
  <c r="O67" i="1"/>
  <c r="F36" i="1"/>
  <c r="O36" i="1"/>
  <c r="F79" i="1"/>
  <c r="O80" i="1"/>
  <c r="F46" i="1"/>
  <c r="O46" i="1"/>
  <c r="F113" i="1"/>
  <c r="O114" i="1"/>
  <c r="F144" i="1"/>
  <c r="O147" i="1"/>
  <c r="F55" i="1"/>
  <c r="O55" i="1"/>
  <c r="F28" i="1"/>
  <c r="O28" i="1"/>
  <c r="F69" i="1"/>
  <c r="O70" i="1"/>
  <c r="F9" i="1"/>
  <c r="O9" i="1"/>
  <c r="F16" i="1"/>
  <c r="O16" i="1"/>
  <c r="F65" i="1"/>
  <c r="O66" i="1"/>
  <c r="F76" i="1"/>
  <c r="O77" i="1"/>
  <c r="F114" i="1"/>
  <c r="O116" i="1"/>
  <c r="F108" i="1"/>
  <c r="O109" i="1"/>
  <c r="F125" i="1"/>
  <c r="O127" i="1"/>
  <c r="F63" i="1"/>
  <c r="O64" i="1"/>
  <c r="F11" i="1"/>
  <c r="O11" i="1"/>
  <c r="F86" i="1"/>
  <c r="O87" i="1"/>
  <c r="F53" i="1"/>
  <c r="O53" i="1"/>
  <c r="F43" i="1"/>
  <c r="O43" i="1"/>
  <c r="F128" i="1"/>
  <c r="O130" i="1"/>
  <c r="F73" i="1"/>
  <c r="O74" i="1"/>
  <c r="F26" i="1"/>
  <c r="O26" i="1"/>
  <c r="F123" i="1"/>
  <c r="O125" i="1"/>
  <c r="F90" i="1"/>
  <c r="O91" i="1"/>
  <c r="F52" i="1"/>
  <c r="O52" i="1"/>
  <c r="F91" i="1"/>
  <c r="O92" i="1"/>
  <c r="F39" i="1"/>
  <c r="O39" i="1"/>
  <c r="F48" i="1"/>
  <c r="O48" i="1"/>
  <c r="F45" i="1"/>
  <c r="O45" i="1"/>
  <c r="F31" i="1"/>
  <c r="O31" i="1"/>
  <c r="F15" i="1"/>
  <c r="O15" i="1"/>
  <c r="F132" i="1"/>
  <c r="O134" i="1"/>
  <c r="F107" i="1"/>
  <c r="O108" i="1"/>
  <c r="F141" i="1"/>
  <c r="O143" i="1"/>
  <c r="F50" i="1"/>
  <c r="O50" i="1"/>
  <c r="F4" i="1"/>
  <c r="O4" i="1"/>
  <c r="F41" i="1"/>
  <c r="O41" i="1"/>
  <c r="F83" i="1"/>
  <c r="O84" i="1"/>
  <c r="F95" i="1"/>
  <c r="O96" i="1"/>
  <c r="F151" i="1"/>
  <c r="O154" i="1"/>
  <c r="F38" i="1"/>
  <c r="O38" i="1"/>
  <c r="F57" i="1"/>
  <c r="O58" i="1"/>
  <c r="F89" i="1"/>
  <c r="O90" i="1"/>
  <c r="F62" i="1"/>
  <c r="O63" i="1"/>
  <c r="F135" i="1"/>
  <c r="O137" i="1"/>
  <c r="F109" i="1"/>
  <c r="O110" i="1"/>
  <c r="F61" i="1"/>
  <c r="O62" i="1"/>
  <c r="F110" i="1"/>
  <c r="O111" i="1"/>
  <c r="F33" i="1"/>
  <c r="O33" i="1"/>
  <c r="F120" i="1"/>
  <c r="O122" i="1"/>
  <c r="F102" i="1"/>
  <c r="O103" i="1"/>
  <c r="F137" i="1"/>
  <c r="O139" i="1"/>
  <c r="F97" i="1"/>
  <c r="O98" i="1"/>
  <c r="F70" i="1"/>
  <c r="O71" i="1"/>
  <c r="F138" i="1"/>
  <c r="O140" i="1"/>
  <c r="F119" i="1"/>
  <c r="O121" i="1"/>
  <c r="F112" i="1"/>
  <c r="O113" i="1"/>
  <c r="F96" i="1"/>
  <c r="O97" i="1"/>
  <c r="F21" i="1"/>
  <c r="O21" i="1"/>
  <c r="F140" i="1"/>
  <c r="O142" i="1"/>
  <c r="F126" i="1"/>
  <c r="O128" i="1"/>
  <c r="F24" i="1"/>
  <c r="O24" i="1"/>
  <c r="O115" i="1"/>
  <c r="F152" i="1"/>
  <c r="O155" i="1"/>
  <c r="F71" i="1"/>
  <c r="O72" i="1"/>
  <c r="F117" i="1"/>
  <c r="O119" i="1"/>
  <c r="F29" i="1"/>
  <c r="O29" i="1"/>
  <c r="F67" i="1"/>
  <c r="O68" i="1"/>
  <c r="F150" i="1"/>
  <c r="O153" i="1"/>
  <c r="F75" i="1"/>
  <c r="O76" i="1"/>
  <c r="F12" i="1"/>
  <c r="O12" i="1"/>
  <c r="F84" i="1"/>
  <c r="O85" i="1"/>
  <c r="F74" i="1"/>
  <c r="O75" i="1"/>
  <c r="O56" i="1"/>
  <c r="F44" i="1"/>
  <c r="O44" i="1"/>
  <c r="F47" i="1"/>
  <c r="O47" i="1"/>
  <c r="F121" i="1"/>
  <c r="O123" i="1"/>
  <c r="F23" i="1"/>
  <c r="O23" i="1"/>
  <c r="F56" i="1"/>
  <c r="O57" i="1"/>
  <c r="F59" i="1"/>
  <c r="O60" i="1"/>
  <c r="F136" i="1"/>
  <c r="O138" i="1"/>
  <c r="F131" i="1"/>
  <c r="O133" i="1"/>
  <c r="F122" i="1"/>
  <c r="O124" i="1"/>
  <c r="F147" i="1"/>
  <c r="O150" i="1"/>
  <c r="F6" i="1"/>
  <c r="O6" i="1"/>
  <c r="G6" i="1" s="1"/>
  <c r="F8" i="1"/>
  <c r="O8" i="1"/>
  <c r="F51" i="1"/>
  <c r="O51" i="1"/>
  <c r="F127" i="1"/>
  <c r="O129" i="1"/>
  <c r="F3" i="1"/>
  <c r="O3" i="1"/>
  <c r="F54" i="1"/>
  <c r="O54" i="1"/>
  <c r="F105" i="1"/>
  <c r="O106" i="1"/>
  <c r="F129" i="1"/>
  <c r="O131" i="1"/>
  <c r="F40" i="1"/>
  <c r="O40" i="1"/>
  <c r="F87" i="1"/>
  <c r="O88" i="1"/>
  <c r="F82" i="1"/>
  <c r="O83" i="1"/>
  <c r="F34" i="1"/>
  <c r="O34" i="1"/>
  <c r="F80" i="1"/>
  <c r="O81" i="1"/>
  <c r="F37" i="1"/>
  <c r="O37" i="1"/>
  <c r="F143" i="1"/>
  <c r="O146" i="1"/>
  <c r="F35" i="1"/>
  <c r="O35" i="1"/>
  <c r="F17" i="1"/>
  <c r="O17" i="1"/>
  <c r="F101" i="1"/>
  <c r="O102" i="1"/>
  <c r="F85" i="1"/>
  <c r="O86" i="1"/>
  <c r="F13" i="1"/>
  <c r="O13" i="1"/>
  <c r="F130" i="1"/>
  <c r="O132" i="1"/>
  <c r="F124" i="1"/>
  <c r="O126" i="1"/>
  <c r="F100" i="1"/>
  <c r="O101" i="1"/>
  <c r="F88" i="1"/>
  <c r="O89" i="1"/>
  <c r="F118" i="1"/>
  <c r="O120" i="1"/>
  <c r="F94" i="1"/>
  <c r="O95" i="1"/>
  <c r="F19" i="1"/>
  <c r="O19" i="1"/>
  <c r="F60" i="1"/>
  <c r="O61" i="1"/>
  <c r="F133" i="1"/>
  <c r="O135" i="1"/>
  <c r="F149" i="1"/>
  <c r="O152" i="1"/>
  <c r="F146" i="1"/>
  <c r="O149" i="1"/>
  <c r="F2" i="1"/>
  <c r="O2" i="1"/>
  <c r="F81" i="1"/>
  <c r="O82" i="1"/>
  <c r="F98" i="1"/>
  <c r="O99" i="1"/>
  <c r="F145" i="1"/>
  <c r="O148" i="1"/>
  <c r="F22" i="1"/>
  <c r="O22" i="1"/>
  <c r="O144" i="1"/>
  <c r="F99" i="1"/>
  <c r="O100" i="1"/>
  <c r="F32" i="1"/>
  <c r="O32" i="1"/>
  <c r="F111" i="1"/>
  <c r="O112" i="1"/>
  <c r="F103" i="1"/>
  <c r="O104" i="1"/>
  <c r="F18" i="1"/>
  <c r="O18" i="1"/>
  <c r="F142" i="1"/>
  <c r="O145" i="1"/>
  <c r="F49" i="1"/>
  <c r="O49" i="1"/>
  <c r="F104" i="1"/>
  <c r="O105" i="1"/>
  <c r="F68" i="1"/>
  <c r="O69" i="1"/>
  <c r="F134" i="1"/>
  <c r="O136" i="1"/>
  <c r="F153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S5" i="1"/>
  <c r="S30" i="1"/>
  <c r="S117" i="1"/>
  <c r="S73" i="1"/>
  <c r="S93" i="1"/>
  <c r="S94" i="1"/>
  <c r="S27" i="1"/>
  <c r="S141" i="1"/>
  <c r="S10" i="1"/>
  <c r="S20" i="1"/>
  <c r="S14" i="1"/>
  <c r="S65" i="1"/>
  <c r="S78" i="1"/>
  <c r="S42" i="1"/>
  <c r="S59" i="1"/>
  <c r="S118" i="1"/>
  <c r="S151" i="1"/>
  <c r="S79" i="1"/>
  <c r="S7" i="1"/>
  <c r="S107" i="1"/>
  <c r="S25" i="1"/>
  <c r="S67" i="1"/>
  <c r="S36" i="1"/>
  <c r="S80" i="1"/>
  <c r="S46" i="1"/>
  <c r="S114" i="1"/>
  <c r="S147" i="1"/>
  <c r="S55" i="1"/>
  <c r="S28" i="1"/>
  <c r="S70" i="1"/>
  <c r="S9" i="1"/>
  <c r="S16" i="1"/>
  <c r="S66" i="1"/>
  <c r="S77" i="1"/>
  <c r="S116" i="1"/>
  <c r="S109" i="1"/>
  <c r="S127" i="1"/>
  <c r="S64" i="1"/>
  <c r="S11" i="1"/>
  <c r="S87" i="1"/>
  <c r="S53" i="1"/>
  <c r="S43" i="1"/>
  <c r="S130" i="1"/>
  <c r="S74" i="1"/>
  <c r="S26" i="1"/>
  <c r="S125" i="1"/>
  <c r="S91" i="1"/>
  <c r="S52" i="1"/>
  <c r="S92" i="1"/>
  <c r="S39" i="1"/>
  <c r="S48" i="1"/>
  <c r="S45" i="1"/>
  <c r="S31" i="1"/>
  <c r="S15" i="1"/>
  <c r="S134" i="1"/>
  <c r="S108" i="1"/>
  <c r="S143" i="1"/>
  <c r="S50" i="1"/>
  <c r="S4" i="1"/>
  <c r="S41" i="1"/>
  <c r="S84" i="1"/>
  <c r="S96" i="1"/>
  <c r="S154" i="1"/>
  <c r="S38" i="1"/>
  <c r="S58" i="1"/>
  <c r="S90" i="1"/>
  <c r="S63" i="1"/>
  <c r="S137" i="1"/>
  <c r="S110" i="1"/>
  <c r="S62" i="1"/>
  <c r="S111" i="1"/>
  <c r="S33" i="1"/>
  <c r="S122" i="1"/>
  <c r="S103" i="1"/>
  <c r="S139" i="1"/>
  <c r="S98" i="1"/>
  <c r="S71" i="1"/>
  <c r="S140" i="1"/>
  <c r="S121" i="1"/>
  <c r="S113" i="1"/>
  <c r="S97" i="1"/>
  <c r="S21" i="1"/>
  <c r="S142" i="1"/>
  <c r="S128" i="1"/>
  <c r="S24" i="1"/>
  <c r="S115" i="1"/>
  <c r="S155" i="1"/>
  <c r="S72" i="1"/>
  <c r="S119" i="1"/>
  <c r="S29" i="1"/>
  <c r="S68" i="1"/>
  <c r="S153" i="1"/>
  <c r="S76" i="1"/>
  <c r="S12" i="1"/>
  <c r="S85" i="1"/>
  <c r="S75" i="1"/>
  <c r="S56" i="1"/>
  <c r="S44" i="1"/>
  <c r="S47" i="1"/>
  <c r="S123" i="1"/>
  <c r="S23" i="1"/>
  <c r="S57" i="1"/>
  <c r="S60" i="1"/>
  <c r="S138" i="1"/>
  <c r="S133" i="1"/>
  <c r="S124" i="1"/>
  <c r="S150" i="1"/>
  <c r="S6" i="1"/>
  <c r="S8" i="1"/>
  <c r="S51" i="1"/>
  <c r="S129" i="1"/>
  <c r="S3" i="1"/>
  <c r="S54" i="1"/>
  <c r="S106" i="1"/>
  <c r="S131" i="1"/>
  <c r="S40" i="1"/>
  <c r="S88" i="1"/>
  <c r="S83" i="1"/>
  <c r="S34" i="1"/>
  <c r="S81" i="1"/>
  <c r="S37" i="1"/>
  <c r="S146" i="1"/>
  <c r="S35" i="1"/>
  <c r="S17" i="1"/>
  <c r="S102" i="1"/>
  <c r="S86" i="1"/>
  <c r="S13" i="1"/>
  <c r="S132" i="1"/>
  <c r="S126" i="1"/>
  <c r="S101" i="1"/>
  <c r="S89" i="1"/>
  <c r="S120" i="1"/>
  <c r="S95" i="1"/>
  <c r="S19" i="1"/>
  <c r="S61" i="1"/>
  <c r="S135" i="1"/>
  <c r="S152" i="1"/>
  <c r="S149" i="1"/>
  <c r="S2" i="1"/>
  <c r="S82" i="1"/>
  <c r="S99" i="1"/>
  <c r="S148" i="1"/>
  <c r="S22" i="1"/>
  <c r="S144" i="1"/>
  <c r="S100" i="1"/>
  <c r="S32" i="1"/>
  <c r="S112" i="1"/>
  <c r="S104" i="1"/>
  <c r="S18" i="1"/>
  <c r="S145" i="1"/>
  <c r="S49" i="1"/>
  <c r="S105" i="1"/>
  <c r="S69" i="1"/>
  <c r="S136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153" i="1" l="1"/>
  <c r="G81" i="1"/>
  <c r="G78" i="1"/>
  <c r="G110" i="1"/>
  <c r="G49" i="1"/>
  <c r="G99" i="1"/>
  <c r="G2" i="1"/>
  <c r="G94" i="1"/>
  <c r="G13" i="1"/>
  <c r="G37" i="1"/>
  <c r="G129" i="1"/>
  <c r="G8" i="1"/>
  <c r="G59" i="1"/>
  <c r="G67" i="1"/>
  <c r="G24" i="1"/>
  <c r="G119" i="1"/>
  <c r="G120" i="1"/>
  <c r="G62" i="1"/>
  <c r="G83" i="1"/>
  <c r="G132" i="1"/>
  <c r="G128" i="1"/>
  <c r="G125" i="1"/>
  <c r="G9" i="1"/>
  <c r="G46" i="1"/>
  <c r="G7" i="1"/>
  <c r="G27" i="1"/>
  <c r="G5" i="1"/>
  <c r="G142" i="1"/>
  <c r="G146" i="1"/>
  <c r="G118" i="1"/>
  <c r="G85" i="1"/>
  <c r="G80" i="1"/>
  <c r="G105" i="1"/>
  <c r="G56" i="1"/>
  <c r="G74" i="1"/>
  <c r="G29" i="1"/>
  <c r="G126" i="1"/>
  <c r="G138" i="1"/>
  <c r="G33" i="1"/>
  <c r="G89" i="1"/>
  <c r="G41" i="1"/>
  <c r="G15" i="1"/>
  <c r="G52" i="1"/>
  <c r="G43" i="1"/>
  <c r="G108" i="1"/>
  <c r="G69" i="1"/>
  <c r="G79" i="1"/>
  <c r="G64" i="1"/>
  <c r="G93" i="1"/>
  <c r="G18" i="1"/>
  <c r="G22" i="1"/>
  <c r="G149" i="1"/>
  <c r="G88" i="1"/>
  <c r="G101" i="1"/>
  <c r="G34" i="1"/>
  <c r="G54" i="1"/>
  <c r="G147" i="1"/>
  <c r="G23" i="1"/>
  <c r="G84" i="1"/>
  <c r="G117" i="1"/>
  <c r="G140" i="1"/>
  <c r="G70" i="1"/>
  <c r="G57" i="1"/>
  <c r="G4" i="1"/>
  <c r="G31" i="1"/>
  <c r="G90" i="1"/>
  <c r="G53" i="1"/>
  <c r="G114" i="1"/>
  <c r="G28" i="1"/>
  <c r="G36" i="1"/>
  <c r="G148" i="1"/>
  <c r="G14" i="1"/>
  <c r="G92" i="1"/>
  <c r="G134" i="1"/>
  <c r="G103" i="1"/>
  <c r="G145" i="1"/>
  <c r="G133" i="1"/>
  <c r="G100" i="1"/>
  <c r="G17" i="1"/>
  <c r="G82" i="1"/>
  <c r="G3" i="1"/>
  <c r="G122" i="1"/>
  <c r="G121" i="1"/>
  <c r="G12" i="1"/>
  <c r="G71" i="1"/>
  <c r="G21" i="1"/>
  <c r="G97" i="1"/>
  <c r="G61" i="1"/>
  <c r="G38" i="1"/>
  <c r="G50" i="1"/>
  <c r="G45" i="1"/>
  <c r="G123" i="1"/>
  <c r="G86" i="1"/>
  <c r="G76" i="1"/>
  <c r="G55" i="1"/>
  <c r="G66" i="1"/>
  <c r="G116" i="1"/>
  <c r="G20" i="1"/>
  <c r="G72" i="1"/>
  <c r="G68" i="1"/>
  <c r="G111" i="1"/>
  <c r="G98" i="1"/>
  <c r="G60" i="1"/>
  <c r="G124" i="1"/>
  <c r="G35" i="1"/>
  <c r="G87" i="1"/>
  <c r="G127" i="1"/>
  <c r="G131" i="1"/>
  <c r="G47" i="1"/>
  <c r="G75" i="1"/>
  <c r="G152" i="1"/>
  <c r="G96" i="1"/>
  <c r="G137" i="1"/>
  <c r="G109" i="1"/>
  <c r="G151" i="1"/>
  <c r="G141" i="1"/>
  <c r="G48" i="1"/>
  <c r="G26" i="1"/>
  <c r="G11" i="1"/>
  <c r="G65" i="1"/>
  <c r="G144" i="1"/>
  <c r="G25" i="1"/>
  <c r="G58" i="1"/>
  <c r="G10" i="1"/>
  <c r="G115" i="1"/>
  <c r="G104" i="1"/>
  <c r="G32" i="1"/>
  <c r="G19" i="1"/>
  <c r="G130" i="1"/>
  <c r="G143" i="1"/>
  <c r="G40" i="1"/>
  <c r="G51" i="1"/>
  <c r="G136" i="1"/>
  <c r="G44" i="1"/>
  <c r="G150" i="1"/>
  <c r="G112" i="1"/>
  <c r="G102" i="1"/>
  <c r="G135" i="1"/>
  <c r="G95" i="1"/>
  <c r="G107" i="1"/>
  <c r="G39" i="1"/>
  <c r="G73" i="1"/>
  <c r="G63" i="1"/>
  <c r="G16" i="1"/>
  <c r="G113" i="1"/>
  <c r="G106" i="1"/>
  <c r="G42" i="1"/>
  <c r="G139" i="1"/>
  <c r="G30" i="1"/>
  <c r="G77" i="1"/>
  <c r="G91" i="1"/>
  <c r="D4" i="2" l="1"/>
  <c r="B5" i="4" l="1"/>
  <c r="A5" i="4"/>
  <c r="R37" i="1" l="1"/>
  <c r="T37" i="1" s="1"/>
  <c r="U37" i="1" s="1"/>
  <c r="V37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Q176" i="1"/>
  <c r="R176" i="1" s="1"/>
  <c r="T176" i="1" s="1"/>
  <c r="U176" i="1" s="1"/>
  <c r="V176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R135" i="1"/>
  <c r="T135" i="1" s="1"/>
  <c r="U135" i="1" s="1"/>
  <c r="V135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R89" i="1"/>
  <c r="T89" i="1" s="1"/>
  <c r="U89" i="1" s="1"/>
  <c r="V89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R118" i="1"/>
  <c r="T118" i="1" s="1"/>
  <c r="U118" i="1" s="1"/>
  <c r="V118" i="1" s="1"/>
  <c r="Q203" i="1"/>
  <c r="R203" i="1" s="1"/>
  <c r="T203" i="1" s="1"/>
  <c r="U203" i="1" s="1"/>
  <c r="V203" i="1" s="1"/>
  <c r="R136" i="1"/>
  <c r="T136" i="1" s="1"/>
  <c r="U136" i="1" s="1"/>
  <c r="V136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Q222" i="1"/>
  <c r="R222" i="1" s="1"/>
  <c r="T222" i="1" s="1"/>
  <c r="U222" i="1" s="1"/>
  <c r="V222" i="1" s="1"/>
  <c r="Q234" i="1"/>
  <c r="R234" i="1" s="1"/>
  <c r="T234" i="1" s="1"/>
  <c r="U234" i="1" s="1"/>
  <c r="V234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Q210" i="1"/>
  <c r="R210" i="1" s="1"/>
  <c r="T210" i="1" s="1"/>
  <c r="U210" i="1" s="1"/>
  <c r="V210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R104" i="1"/>
  <c r="T104" i="1" s="1"/>
  <c r="U104" i="1" s="1"/>
  <c r="V104" i="1" s="1"/>
  <c r="R71" i="1"/>
  <c r="T71" i="1" s="1"/>
  <c r="U71" i="1" s="1"/>
  <c r="V71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R5" i="1"/>
  <c r="T5" i="1" s="1"/>
  <c r="U5" i="1" s="1"/>
  <c r="V5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Q184" i="1"/>
  <c r="R184" i="1" s="1"/>
  <c r="T184" i="1" s="1"/>
  <c r="U184" i="1" s="1"/>
  <c r="V184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Q168" i="1"/>
  <c r="R168" i="1" s="1"/>
  <c r="T168" i="1" s="1"/>
  <c r="U168" i="1" s="1"/>
  <c r="V168" i="1" s="1"/>
  <c r="R75" i="1"/>
  <c r="T75" i="1" s="1"/>
  <c r="U75" i="1" s="1"/>
  <c r="R52" i="1"/>
  <c r="T52" i="1" s="1"/>
  <c r="U52" i="1" s="1"/>
  <c r="V52" i="1" s="1"/>
  <c r="R134" i="1"/>
  <c r="T134" i="1" s="1"/>
  <c r="U134" i="1" s="1"/>
  <c r="V134" i="1" s="1"/>
  <c r="Q178" i="1"/>
  <c r="R178" i="1" s="1"/>
  <c r="T178" i="1" s="1"/>
  <c r="U178" i="1" s="1"/>
  <c r="V178" i="1" s="1"/>
  <c r="R117" i="1"/>
  <c r="T117" i="1" s="1"/>
  <c r="U117" i="1" s="1"/>
  <c r="V117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R99" i="1"/>
  <c r="T99" i="1" s="1"/>
  <c r="U99" i="1" s="1"/>
  <c r="V99" i="1" s="1"/>
  <c r="R21" i="1"/>
  <c r="T21" i="1" s="1"/>
  <c r="U21" i="1" s="1"/>
  <c r="V21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Q205" i="1"/>
  <c r="R205" i="1" s="1"/>
  <c r="T205" i="1" s="1"/>
  <c r="U205" i="1" s="1"/>
  <c r="V205" i="1" s="1"/>
  <c r="R114" i="1"/>
  <c r="T114" i="1" s="1"/>
  <c r="U114" i="1" s="1"/>
  <c r="V114" i="1" s="1"/>
  <c r="R13" i="1"/>
  <c r="T13" i="1" s="1"/>
  <c r="U13" i="1" s="1"/>
  <c r="V13" i="1" s="1"/>
  <c r="Q199" i="1"/>
  <c r="R199" i="1" s="1"/>
  <c r="T199" i="1" s="1"/>
  <c r="U199" i="1" s="1"/>
  <c r="V199" i="1" s="1"/>
  <c r="R145" i="1"/>
  <c r="T145" i="1" s="1"/>
  <c r="U145" i="1" s="1"/>
  <c r="V145" i="1" s="1"/>
  <c r="R80" i="1"/>
  <c r="T80" i="1" s="1"/>
  <c r="U80" i="1" s="1"/>
  <c r="Q417" i="1"/>
  <c r="R417" i="1" s="1"/>
  <c r="T417" i="1" s="1"/>
  <c r="U417" i="1" s="1"/>
  <c r="V417" i="1" s="1"/>
  <c r="Q218" i="1"/>
  <c r="R218" i="1" s="1"/>
  <c r="T218" i="1" s="1"/>
  <c r="U218" i="1" s="1"/>
  <c r="V218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R68" i="1"/>
  <c r="T68" i="1" s="1"/>
  <c r="U68" i="1" s="1"/>
  <c r="V68" i="1" s="1"/>
  <c r="R107" i="1"/>
  <c r="T107" i="1" s="1"/>
  <c r="U107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R144" i="1"/>
  <c r="T144" i="1" s="1"/>
  <c r="U144" i="1" s="1"/>
  <c r="V144" i="1" s="1"/>
  <c r="R122" i="1"/>
  <c r="T122" i="1" s="1"/>
  <c r="U122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Q180" i="1"/>
  <c r="R180" i="1" s="1"/>
  <c r="T180" i="1" s="1"/>
  <c r="U180" i="1" s="1"/>
  <c r="V180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Q164" i="1"/>
  <c r="R164" i="1" s="1"/>
  <c r="T164" i="1" s="1"/>
  <c r="U164" i="1" s="1"/>
  <c r="V164" i="1" s="1"/>
  <c r="R153" i="1"/>
  <c r="T153" i="1" s="1"/>
  <c r="U153" i="1" s="1"/>
  <c r="V153" i="1" s="1"/>
  <c r="R74" i="1"/>
  <c r="T74" i="1" s="1"/>
  <c r="U74" i="1" s="1"/>
  <c r="V74" i="1" s="1"/>
  <c r="R48" i="1"/>
  <c r="T48" i="1" s="1"/>
  <c r="U48" i="1" s="1"/>
  <c r="V48" i="1" s="1"/>
  <c r="R101" i="1"/>
  <c r="T101" i="1" s="1"/>
  <c r="U101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R152" i="1"/>
  <c r="T152" i="1" s="1"/>
  <c r="U152" i="1" s="1"/>
  <c r="V152" i="1" s="1"/>
  <c r="R140" i="1"/>
  <c r="T140" i="1" s="1"/>
  <c r="U140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Q201" i="1"/>
  <c r="R201" i="1" s="1"/>
  <c r="T201" i="1" s="1"/>
  <c r="U201" i="1" s="1"/>
  <c r="V201" i="1" s="1"/>
  <c r="R67" i="1"/>
  <c r="T67" i="1" s="1"/>
  <c r="U67" i="1" s="1"/>
  <c r="V67" i="1" s="1"/>
  <c r="Q651" i="1"/>
  <c r="R651" i="1" s="1"/>
  <c r="T651" i="1" s="1"/>
  <c r="U651" i="1" s="1"/>
  <c r="V651" i="1" s="1"/>
  <c r="Q195" i="1"/>
  <c r="R195" i="1" s="1"/>
  <c r="T195" i="1" s="1"/>
  <c r="U195" i="1" s="1"/>
  <c r="V195" i="1" s="1"/>
  <c r="R32" i="1"/>
  <c r="T32" i="1" s="1"/>
  <c r="U32" i="1" s="1"/>
  <c r="V32" i="1" s="1"/>
  <c r="Q611" i="1"/>
  <c r="R611" i="1" s="1"/>
  <c r="T611" i="1" s="1"/>
  <c r="U611" i="1" s="1"/>
  <c r="V611" i="1" s="1"/>
  <c r="Q230" i="1"/>
  <c r="R230" i="1" s="1"/>
  <c r="T230" i="1" s="1"/>
  <c r="U230" i="1" s="1"/>
  <c r="V230" i="1" s="1"/>
  <c r="Q214" i="1"/>
  <c r="R214" i="1" s="1"/>
  <c r="T214" i="1" s="1"/>
  <c r="U214" i="1" s="1"/>
  <c r="V214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R82" i="1"/>
  <c r="T82" i="1" s="1"/>
  <c r="U82" i="1" s="1"/>
  <c r="R110" i="1"/>
  <c r="T110" i="1" s="1"/>
  <c r="U110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Q216" i="1"/>
  <c r="R216" i="1" s="1"/>
  <c r="T216" i="1" s="1"/>
  <c r="U216" i="1" s="1"/>
  <c r="V216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Q235" i="1"/>
  <c r="R235" i="1" s="1"/>
  <c r="T235" i="1" s="1"/>
  <c r="U235" i="1" s="1"/>
  <c r="V235" i="1" s="1"/>
  <c r="R132" i="1"/>
  <c r="T132" i="1" s="1"/>
  <c r="U132" i="1" s="1"/>
  <c r="V132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Q160" i="1"/>
  <c r="R160" i="1" s="1"/>
  <c r="T160" i="1" s="1"/>
  <c r="U160" i="1" s="1"/>
  <c r="V160" i="1" s="1"/>
  <c r="R72" i="1"/>
  <c r="T72" i="1" s="1"/>
  <c r="U72" i="1" s="1"/>
  <c r="V72" i="1" s="1"/>
  <c r="R87" i="1"/>
  <c r="T87" i="1" s="1"/>
  <c r="U87" i="1" s="1"/>
  <c r="R91" i="1"/>
  <c r="T91" i="1" s="1"/>
  <c r="U91" i="1" s="1"/>
  <c r="V91" i="1" s="1"/>
  <c r="R86" i="1"/>
  <c r="T86" i="1" s="1"/>
  <c r="U86" i="1" s="1"/>
  <c r="V86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Q225" i="1"/>
  <c r="R225" i="1" s="1"/>
  <c r="T225" i="1" s="1"/>
  <c r="U225" i="1" s="1"/>
  <c r="V225" i="1" s="1"/>
  <c r="R83" i="1"/>
  <c r="T83" i="1" s="1"/>
  <c r="U83" i="1" s="1"/>
  <c r="V83" i="1" s="1"/>
  <c r="R103" i="1"/>
  <c r="T103" i="1" s="1"/>
  <c r="U103" i="1" s="1"/>
  <c r="V103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Q197" i="1"/>
  <c r="R197" i="1" s="1"/>
  <c r="T197" i="1" s="1"/>
  <c r="U197" i="1" s="1"/>
  <c r="V197" i="1" s="1"/>
  <c r="R79" i="1"/>
  <c r="T79" i="1" s="1"/>
  <c r="U79" i="1" s="1"/>
  <c r="Q619" i="1"/>
  <c r="R619" i="1" s="1"/>
  <c r="T619" i="1" s="1"/>
  <c r="U619" i="1" s="1"/>
  <c r="V619" i="1" s="1"/>
  <c r="Q191" i="1"/>
  <c r="R191" i="1" s="1"/>
  <c r="T191" i="1" s="1"/>
  <c r="U191" i="1" s="1"/>
  <c r="V191" i="1" s="1"/>
  <c r="R148" i="1"/>
  <c r="T148" i="1" s="1"/>
  <c r="U148" i="1" s="1"/>
  <c r="V148" i="1" s="1"/>
  <c r="R55" i="1"/>
  <c r="T55" i="1" s="1"/>
  <c r="U55" i="1" s="1"/>
  <c r="V55" i="1" s="1"/>
  <c r="Q487" i="1"/>
  <c r="R487" i="1" s="1"/>
  <c r="T487" i="1" s="1"/>
  <c r="U487" i="1" s="1"/>
  <c r="V487" i="1" s="1"/>
  <c r="R109" i="1"/>
  <c r="T109" i="1" s="1"/>
  <c r="U109" i="1" s="1"/>
  <c r="V109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Q229" i="1"/>
  <c r="R229" i="1" s="1"/>
  <c r="T229" i="1" s="1"/>
  <c r="U229" i="1" s="1"/>
  <c r="V229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R54" i="1"/>
  <c r="T54" i="1" s="1"/>
  <c r="U54" i="1" s="1"/>
  <c r="R58" i="1"/>
  <c r="T58" i="1" s="1"/>
  <c r="U58" i="1" s="1"/>
  <c r="V58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R120" i="1"/>
  <c r="T120" i="1" s="1"/>
  <c r="U120" i="1" s="1"/>
  <c r="V120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Q231" i="1"/>
  <c r="R231" i="1" s="1"/>
  <c r="T231" i="1" s="1"/>
  <c r="U231" i="1" s="1"/>
  <c r="V231" i="1" s="1"/>
  <c r="R17" i="1"/>
  <c r="T17" i="1" s="1"/>
  <c r="U17" i="1" s="1"/>
  <c r="V17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Q156" i="1"/>
  <c r="R156" i="1" s="1"/>
  <c r="T156" i="1" s="1"/>
  <c r="U156" i="1" s="1"/>
  <c r="V156" i="1" s="1"/>
  <c r="R128" i="1"/>
  <c r="T128" i="1" s="1"/>
  <c r="U128" i="1" s="1"/>
  <c r="V128" i="1" s="1"/>
  <c r="R73" i="1"/>
  <c r="T73" i="1" s="1"/>
  <c r="U73" i="1" s="1"/>
  <c r="V73" i="1" s="1"/>
  <c r="R130" i="1"/>
  <c r="T130" i="1" s="1"/>
  <c r="U130" i="1" s="1"/>
  <c r="V130" i="1" s="1"/>
  <c r="R146" i="1"/>
  <c r="T146" i="1" s="1"/>
  <c r="U146" i="1" s="1"/>
  <c r="V146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Q221" i="1"/>
  <c r="R221" i="1" s="1"/>
  <c r="T221" i="1" s="1"/>
  <c r="U221" i="1" s="1"/>
  <c r="V221" i="1" s="1"/>
  <c r="R95" i="1"/>
  <c r="T95" i="1" s="1"/>
  <c r="U95" i="1" s="1"/>
  <c r="R62" i="1"/>
  <c r="T62" i="1" s="1"/>
  <c r="U62" i="1" s="1"/>
  <c r="V62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Q193" i="1"/>
  <c r="R193" i="1" s="1"/>
  <c r="T193" i="1" s="1"/>
  <c r="U193" i="1" s="1"/>
  <c r="V193" i="1" s="1"/>
  <c r="R42" i="1"/>
  <c r="T42" i="1" s="1"/>
  <c r="U42" i="1" s="1"/>
  <c r="Q402" i="1"/>
  <c r="R402" i="1" s="1"/>
  <c r="T402" i="1" s="1"/>
  <c r="U402" i="1" s="1"/>
  <c r="V402" i="1" s="1"/>
  <c r="Q187" i="1"/>
  <c r="R187" i="1" s="1"/>
  <c r="T187" i="1" s="1"/>
  <c r="U187" i="1" s="1"/>
  <c r="V187" i="1" s="1"/>
  <c r="R149" i="1"/>
  <c r="T149" i="1" s="1"/>
  <c r="U149" i="1" s="1"/>
  <c r="V149" i="1" s="1"/>
  <c r="R34" i="1"/>
  <c r="T34" i="1" s="1"/>
  <c r="U34" i="1" s="1"/>
  <c r="V34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R61" i="1"/>
  <c r="T61" i="1" s="1"/>
  <c r="U61" i="1" s="1"/>
  <c r="V61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Q224" i="1"/>
  <c r="R224" i="1" s="1"/>
  <c r="T224" i="1" s="1"/>
  <c r="U224" i="1" s="1"/>
  <c r="V224" i="1" s="1"/>
  <c r="R8" i="1"/>
  <c r="T8" i="1" s="1"/>
  <c r="U8" i="1" s="1"/>
  <c r="V8" i="1" s="1"/>
  <c r="D12" i="2" s="1"/>
  <c r="F12" i="2" s="1"/>
  <c r="R84" i="1"/>
  <c r="T84" i="1" s="1"/>
  <c r="U84" i="1" s="1"/>
  <c r="V84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R66" i="1"/>
  <c r="T66" i="1" s="1"/>
  <c r="U66" i="1" s="1"/>
  <c r="V66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Q227" i="1"/>
  <c r="R227" i="1" s="1"/>
  <c r="T227" i="1" s="1"/>
  <c r="U227" i="1" s="1"/>
  <c r="V227" i="1" s="1"/>
  <c r="R81" i="1"/>
  <c r="T81" i="1" s="1"/>
  <c r="U81" i="1" s="1"/>
  <c r="V81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R49" i="1"/>
  <c r="T49" i="1" s="1"/>
  <c r="U49" i="1" s="1"/>
  <c r="V49" i="1" s="1"/>
  <c r="R113" i="1"/>
  <c r="T113" i="1" s="1"/>
  <c r="U113" i="1" s="1"/>
  <c r="V113" i="1" s="1"/>
  <c r="R155" i="1"/>
  <c r="T155" i="1" s="1"/>
  <c r="U155" i="1" s="1"/>
  <c r="V155" i="1" s="1"/>
  <c r="R11" i="1"/>
  <c r="T11" i="1" s="1"/>
  <c r="U11" i="1" s="1"/>
  <c r="R116" i="1"/>
  <c r="T116" i="1" s="1"/>
  <c r="U116" i="1" s="1"/>
  <c r="V116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Q174" i="1"/>
  <c r="R174" i="1" s="1"/>
  <c r="T174" i="1" s="1"/>
  <c r="U174" i="1" s="1"/>
  <c r="V174" i="1" s="1"/>
  <c r="R106" i="1"/>
  <c r="T106" i="1" s="1"/>
  <c r="U106" i="1" s="1"/>
  <c r="V106" i="1" s="1"/>
  <c r="R90" i="1"/>
  <c r="T90" i="1" s="1"/>
  <c r="U90" i="1" s="1"/>
  <c r="V90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Q189" i="1"/>
  <c r="R189" i="1" s="1"/>
  <c r="T189" i="1" s="1"/>
  <c r="U189" i="1" s="1"/>
  <c r="V189" i="1" s="1"/>
  <c r="R150" i="1"/>
  <c r="T150" i="1" s="1"/>
  <c r="U150" i="1" s="1"/>
  <c r="V150" i="1" s="1"/>
  <c r="Q183" i="1"/>
  <c r="R183" i="1" s="1"/>
  <c r="T183" i="1" s="1"/>
  <c r="U183" i="1" s="1"/>
  <c r="V183" i="1" s="1"/>
  <c r="R19" i="1"/>
  <c r="T19" i="1" s="1"/>
  <c r="U19" i="1" s="1"/>
  <c r="V19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R65" i="1"/>
  <c r="T65" i="1" s="1"/>
  <c r="U65" i="1" s="1"/>
  <c r="V65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R141" i="1"/>
  <c r="T141" i="1" s="1"/>
  <c r="U141" i="1" s="1"/>
  <c r="V141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Q220" i="1"/>
  <c r="R220" i="1" s="1"/>
  <c r="T220" i="1" s="1"/>
  <c r="U220" i="1" s="1"/>
  <c r="V220" i="1" s="1"/>
  <c r="R133" i="1"/>
  <c r="T133" i="1" s="1"/>
  <c r="U133" i="1" s="1"/>
  <c r="V133" i="1" s="1"/>
  <c r="R143" i="1"/>
  <c r="T143" i="1" s="1"/>
  <c r="U143" i="1" s="1"/>
  <c r="V143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R28" i="1"/>
  <c r="T28" i="1" s="1"/>
  <c r="U28" i="1" s="1"/>
  <c r="V28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Q212" i="1"/>
  <c r="R212" i="1" s="1"/>
  <c r="T212" i="1" s="1"/>
  <c r="U212" i="1" s="1"/>
  <c r="V212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R112" i="1"/>
  <c r="T112" i="1" s="1"/>
  <c r="U112" i="1" s="1"/>
  <c r="V112" i="1" s="1"/>
  <c r="R98" i="1"/>
  <c r="T98" i="1" s="1"/>
  <c r="U98" i="1" s="1"/>
  <c r="V98" i="1" s="1"/>
  <c r="R142" i="1"/>
  <c r="T142" i="1" s="1"/>
  <c r="U142" i="1" s="1"/>
  <c r="V142" i="1" s="1"/>
  <c r="Q206" i="1"/>
  <c r="R206" i="1" s="1"/>
  <c r="T206" i="1" s="1"/>
  <c r="U206" i="1" s="1"/>
  <c r="V206" i="1" s="1"/>
  <c r="R9" i="1"/>
  <c r="T9" i="1" s="1"/>
  <c r="U9" i="1" s="1"/>
  <c r="V9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Q179" i="1"/>
  <c r="R179" i="1" s="1"/>
  <c r="T179" i="1" s="1"/>
  <c r="U179" i="1" s="1"/>
  <c r="V179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R35" i="1"/>
  <c r="T35" i="1" s="1"/>
  <c r="U35" i="1" s="1"/>
  <c r="V35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R16" i="1"/>
  <c r="T16" i="1" s="1"/>
  <c r="U16" i="1" s="1"/>
  <c r="V16" i="1" s="1"/>
  <c r="R131" i="1"/>
  <c r="T131" i="1" s="1"/>
  <c r="U131" i="1" s="1"/>
  <c r="V131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Q173" i="1"/>
  <c r="R173" i="1" s="1"/>
  <c r="T173" i="1" s="1"/>
  <c r="U173" i="1" s="1"/>
  <c r="V173" i="1" s="1"/>
  <c r="R23" i="1"/>
  <c r="T23" i="1" s="1"/>
  <c r="U23" i="1" s="1"/>
  <c r="V23" i="1" s="1"/>
  <c r="R31" i="1"/>
  <c r="T31" i="1" s="1"/>
  <c r="U31" i="1" s="1"/>
  <c r="V31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R46" i="1"/>
  <c r="T46" i="1" s="1"/>
  <c r="U46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Q208" i="1"/>
  <c r="R208" i="1" s="1"/>
  <c r="T208" i="1" s="1"/>
  <c r="U208" i="1" s="1"/>
  <c r="V208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R22" i="1"/>
  <c r="T22" i="1" s="1"/>
  <c r="U22" i="1" s="1"/>
  <c r="V22" i="1" s="1"/>
  <c r="R33" i="1"/>
  <c r="T33" i="1" s="1"/>
  <c r="U33" i="1" s="1"/>
  <c r="V33" i="1" s="1"/>
  <c r="R121" i="1"/>
  <c r="T121" i="1" s="1"/>
  <c r="U121" i="1" s="1"/>
  <c r="Q202" i="1"/>
  <c r="R202" i="1" s="1"/>
  <c r="T202" i="1" s="1"/>
  <c r="U202" i="1" s="1"/>
  <c r="V202" i="1" s="1"/>
  <c r="R147" i="1"/>
  <c r="T147" i="1" s="1"/>
  <c r="U147" i="1" s="1"/>
  <c r="V147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Q166" i="1"/>
  <c r="R166" i="1" s="1"/>
  <c r="T166" i="1" s="1"/>
  <c r="U166" i="1" s="1"/>
  <c r="V166" i="1" s="1"/>
  <c r="R124" i="1"/>
  <c r="T124" i="1" s="1"/>
  <c r="U124" i="1" s="1"/>
  <c r="V124" i="1" s="1"/>
  <c r="R50" i="1"/>
  <c r="T50" i="1" s="1"/>
  <c r="U50" i="1" s="1"/>
  <c r="V50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Q181" i="1"/>
  <c r="R181" i="1" s="1"/>
  <c r="T181" i="1" s="1"/>
  <c r="U181" i="1" s="1"/>
  <c r="V181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Q226" i="1"/>
  <c r="R226" i="1" s="1"/>
  <c r="T226" i="1" s="1"/>
  <c r="U226" i="1" s="1"/>
  <c r="V226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R97" i="1"/>
  <c r="T97" i="1" s="1"/>
  <c r="U97" i="1" s="1"/>
  <c r="V97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Q233" i="1"/>
  <c r="R233" i="1" s="1"/>
  <c r="T233" i="1" s="1"/>
  <c r="U233" i="1" s="1"/>
  <c r="V233" i="1" s="1"/>
  <c r="Q254" i="1"/>
  <c r="R254" i="1" s="1"/>
  <c r="T254" i="1" s="1"/>
  <c r="U254" i="1" s="1"/>
  <c r="V254" i="1" s="1"/>
  <c r="R45" i="1"/>
  <c r="T45" i="1" s="1"/>
  <c r="U45" i="1" s="1"/>
  <c r="V45" i="1" s="1"/>
  <c r="R7" i="1"/>
  <c r="T7" i="1" s="1"/>
  <c r="U7" i="1" s="1"/>
  <c r="V7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R115" i="1"/>
  <c r="T115" i="1" s="1"/>
  <c r="U115" i="1" s="1"/>
  <c r="V115" i="1" s="1"/>
  <c r="Q624" i="1"/>
  <c r="R624" i="1" s="1"/>
  <c r="T624" i="1" s="1"/>
  <c r="U624" i="1" s="1"/>
  <c r="V624" i="1" s="1"/>
  <c r="Q209" i="1"/>
  <c r="R209" i="1" s="1"/>
  <c r="T209" i="1" s="1"/>
  <c r="U209" i="1" s="1"/>
  <c r="V209" i="1" s="1"/>
  <c r="R40" i="1"/>
  <c r="T40" i="1" s="1"/>
  <c r="U40" i="1" s="1"/>
  <c r="V40" i="1" s="1"/>
  <c r="Q219" i="1"/>
  <c r="R219" i="1" s="1"/>
  <c r="T219" i="1" s="1"/>
  <c r="U219" i="1" s="1"/>
  <c r="V219" i="1" s="1"/>
  <c r="Q250" i="1"/>
  <c r="R250" i="1" s="1"/>
  <c r="T250" i="1" s="1"/>
  <c r="U250" i="1" s="1"/>
  <c r="V250" i="1" s="1"/>
  <c r="R47" i="1"/>
  <c r="T47" i="1" s="1"/>
  <c r="U47" i="1" s="1"/>
  <c r="V47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R129" i="1"/>
  <c r="T129" i="1" s="1"/>
  <c r="U129" i="1" s="1"/>
  <c r="V129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R92" i="1"/>
  <c r="T92" i="1" s="1"/>
  <c r="U92" i="1" s="1"/>
  <c r="V92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Q223" i="1"/>
  <c r="R223" i="1" s="1"/>
  <c r="T223" i="1" s="1"/>
  <c r="U223" i="1" s="1"/>
  <c r="V223" i="1" s="1"/>
  <c r="R139" i="1"/>
  <c r="T139" i="1" s="1"/>
  <c r="U139" i="1" s="1"/>
  <c r="V139" i="1" s="1"/>
  <c r="R59" i="1"/>
  <c r="T59" i="1" s="1"/>
  <c r="U59" i="1" s="1"/>
  <c r="V59" i="1" s="1"/>
  <c r="Q484" i="1"/>
  <c r="R484" i="1" s="1"/>
  <c r="T484" i="1" s="1"/>
  <c r="U484" i="1" s="1"/>
  <c r="V484" i="1" s="1"/>
  <c r="Q170" i="1"/>
  <c r="R170" i="1" s="1"/>
  <c r="T170" i="1" s="1"/>
  <c r="U170" i="1" s="1"/>
  <c r="V170" i="1" s="1"/>
  <c r="R96" i="1"/>
  <c r="T96" i="1" s="1"/>
  <c r="U96" i="1" s="1"/>
  <c r="V96" i="1" s="1"/>
  <c r="Q464" i="1"/>
  <c r="R464" i="1" s="1"/>
  <c r="T464" i="1" s="1"/>
  <c r="U464" i="1" s="1"/>
  <c r="V464" i="1" s="1"/>
  <c r="Q185" i="1"/>
  <c r="R185" i="1" s="1"/>
  <c r="T185" i="1" s="1"/>
  <c r="U185" i="1" s="1"/>
  <c r="V185" i="1" s="1"/>
  <c r="Q215" i="1"/>
  <c r="R215" i="1" s="1"/>
  <c r="T215" i="1" s="1"/>
  <c r="U215" i="1" s="1"/>
  <c r="V215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R26" i="1"/>
  <c r="T26" i="1" s="1"/>
  <c r="U26" i="1" s="1"/>
  <c r="V26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Q172" i="1"/>
  <c r="R172" i="1" s="1"/>
  <c r="T172" i="1" s="1"/>
  <c r="U172" i="1" s="1"/>
  <c r="V172" i="1" s="1"/>
  <c r="R111" i="1"/>
  <c r="T111" i="1" s="1"/>
  <c r="U111" i="1" s="1"/>
  <c r="R14" i="1"/>
  <c r="T14" i="1" s="1"/>
  <c r="U14" i="1" s="1"/>
  <c r="V14" i="1" s="1"/>
  <c r="Q392" i="1"/>
  <c r="R392" i="1" s="1"/>
  <c r="T392" i="1" s="1"/>
  <c r="U392" i="1" s="1"/>
  <c r="V392" i="1" s="1"/>
  <c r="Q162" i="1"/>
  <c r="R162" i="1" s="1"/>
  <c r="T162" i="1" s="1"/>
  <c r="U162" i="1" s="1"/>
  <c r="V162" i="1" s="1"/>
  <c r="R15" i="1"/>
  <c r="T15" i="1" s="1"/>
  <c r="U15" i="1" s="1"/>
  <c r="Q429" i="1"/>
  <c r="R429" i="1" s="1"/>
  <c r="T429" i="1" s="1"/>
  <c r="U429" i="1" s="1"/>
  <c r="V429" i="1" s="1"/>
  <c r="Q177" i="1"/>
  <c r="R177" i="1" s="1"/>
  <c r="T177" i="1" s="1"/>
  <c r="U177" i="1" s="1"/>
  <c r="V177" i="1" s="1"/>
  <c r="Q211" i="1"/>
  <c r="R211" i="1" s="1"/>
  <c r="T211" i="1" s="1"/>
  <c r="U211" i="1" s="1"/>
  <c r="V211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Q169" i="1"/>
  <c r="R169" i="1" s="1"/>
  <c r="T169" i="1" s="1"/>
  <c r="U169" i="1" s="1"/>
  <c r="V169" i="1" s="1"/>
  <c r="R53" i="1"/>
  <c r="T53" i="1" s="1"/>
  <c r="U53" i="1" s="1"/>
  <c r="V53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R2" i="1"/>
  <c r="T2" i="1" s="1"/>
  <c r="U2" i="1" s="1"/>
  <c r="V2" i="1" s="1"/>
  <c r="R63" i="1"/>
  <c r="T63" i="1" s="1"/>
  <c r="U63" i="1" s="1"/>
  <c r="V63" i="1" s="1"/>
  <c r="R27" i="1"/>
  <c r="T27" i="1" s="1"/>
  <c r="U27" i="1" s="1"/>
  <c r="V27" i="1" s="1"/>
  <c r="Q388" i="1"/>
  <c r="R388" i="1" s="1"/>
  <c r="T388" i="1" s="1"/>
  <c r="U388" i="1" s="1"/>
  <c r="V388" i="1" s="1"/>
  <c r="Q158" i="1"/>
  <c r="R158" i="1" s="1"/>
  <c r="T158" i="1" s="1"/>
  <c r="U158" i="1" s="1"/>
  <c r="V158" i="1" s="1"/>
  <c r="R39" i="1"/>
  <c r="T39" i="1" s="1"/>
  <c r="U39" i="1" s="1"/>
  <c r="V39" i="1" s="1"/>
  <c r="Q425" i="1"/>
  <c r="R425" i="1" s="1"/>
  <c r="T425" i="1" s="1"/>
  <c r="U425" i="1" s="1"/>
  <c r="V425" i="1" s="1"/>
  <c r="R126" i="1"/>
  <c r="T126" i="1" s="1"/>
  <c r="U126" i="1" s="1"/>
  <c r="V126" i="1" s="1"/>
  <c r="Q207" i="1"/>
  <c r="R207" i="1" s="1"/>
  <c r="T207" i="1" s="1"/>
  <c r="U207" i="1" s="1"/>
  <c r="V207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Q165" i="1"/>
  <c r="R165" i="1" s="1"/>
  <c r="T165" i="1" s="1"/>
  <c r="U165" i="1" s="1"/>
  <c r="V165" i="1" s="1"/>
  <c r="Q528" i="1"/>
  <c r="R528" i="1" s="1"/>
  <c r="T528" i="1" s="1"/>
  <c r="U528" i="1" s="1"/>
  <c r="V528" i="1" s="1"/>
  <c r="R25" i="1"/>
  <c r="T25" i="1" s="1"/>
  <c r="U25" i="1" s="1"/>
  <c r="V25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R3" i="1"/>
  <c r="T3" i="1" s="1"/>
  <c r="U3" i="1" s="1"/>
  <c r="V3" i="1" s="1"/>
  <c r="R154" i="1"/>
  <c r="T154" i="1" s="1"/>
  <c r="U15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R69" i="1"/>
  <c r="T69" i="1" s="1"/>
  <c r="U69" i="1" s="1"/>
  <c r="V69" i="1" s="1"/>
  <c r="R125" i="1"/>
  <c r="T125" i="1" s="1"/>
  <c r="U125" i="1" s="1"/>
  <c r="V125" i="1" s="1"/>
  <c r="Q418" i="1"/>
  <c r="R418" i="1" s="1"/>
  <c r="T418" i="1" s="1"/>
  <c r="U418" i="1" s="1"/>
  <c r="V418" i="1" s="1"/>
  <c r="R102" i="1"/>
  <c r="T102" i="1" s="1"/>
  <c r="U102" i="1" s="1"/>
  <c r="V102" i="1" s="1"/>
  <c r="Q175" i="1"/>
  <c r="R175" i="1" s="1"/>
  <c r="T175" i="1" s="1"/>
  <c r="U175" i="1" s="1"/>
  <c r="V175" i="1" s="1"/>
  <c r="R85" i="1"/>
  <c r="T85" i="1" s="1"/>
  <c r="U85" i="1" s="1"/>
  <c r="V85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Q161" i="1"/>
  <c r="R161" i="1" s="1"/>
  <c r="T161" i="1" s="1"/>
  <c r="U161" i="1" s="1"/>
  <c r="V161" i="1" s="1"/>
  <c r="Q374" i="1"/>
  <c r="R374" i="1" s="1"/>
  <c r="T374" i="1" s="1"/>
  <c r="U374" i="1" s="1"/>
  <c r="V374" i="1" s="1"/>
  <c r="R151" i="1"/>
  <c r="T151" i="1" s="1"/>
  <c r="U151" i="1" s="1"/>
  <c r="V151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R6" i="1"/>
  <c r="T6" i="1" s="1"/>
  <c r="U6" i="1" s="1"/>
  <c r="R4" i="1"/>
  <c r="T4" i="1" s="1"/>
  <c r="U4" i="1" s="1"/>
  <c r="V4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R18" i="1"/>
  <c r="T18" i="1" s="1"/>
  <c r="U18" i="1" s="1"/>
  <c r="V18" i="1" s="1"/>
  <c r="R43" i="1"/>
  <c r="T43" i="1" s="1"/>
  <c r="U43" i="1" s="1"/>
  <c r="V43" i="1" s="1"/>
  <c r="Q414" i="1"/>
  <c r="R414" i="1" s="1"/>
  <c r="T414" i="1" s="1"/>
  <c r="U414" i="1" s="1"/>
  <c r="V414" i="1" s="1"/>
  <c r="R77" i="1"/>
  <c r="T77" i="1" s="1"/>
  <c r="U77" i="1" s="1"/>
  <c r="V77" i="1" s="1"/>
  <c r="Q171" i="1"/>
  <c r="R171" i="1" s="1"/>
  <c r="T171" i="1" s="1"/>
  <c r="U171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Q217" i="1"/>
  <c r="R217" i="1" s="1"/>
  <c r="T217" i="1" s="1"/>
  <c r="U217" i="1" s="1"/>
  <c r="V217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Q157" i="1"/>
  <c r="R157" i="1" s="1"/>
  <c r="T157" i="1" s="1"/>
  <c r="U157" i="1" s="1"/>
  <c r="V157" i="1" s="1"/>
  <c r="Q511" i="1"/>
  <c r="R511" i="1" s="1"/>
  <c r="T511" i="1" s="1"/>
  <c r="U511" i="1" s="1"/>
  <c r="V511" i="1" s="1"/>
  <c r="R78" i="1"/>
  <c r="T78" i="1" s="1"/>
  <c r="U78" i="1" s="1"/>
  <c r="V78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R138" i="1"/>
  <c r="T138" i="1" s="1"/>
  <c r="U138" i="1" s="1"/>
  <c r="V138" i="1" s="1"/>
  <c r="Q198" i="1"/>
  <c r="R198" i="1" s="1"/>
  <c r="T198" i="1" s="1"/>
  <c r="U198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R100" i="1"/>
  <c r="T100" i="1" s="1"/>
  <c r="U100" i="1" s="1"/>
  <c r="V100" i="1" s="1"/>
  <c r="R64" i="1"/>
  <c r="T64" i="1" s="1"/>
  <c r="U64" i="1" s="1"/>
  <c r="V64" i="1" s="1"/>
  <c r="Q361" i="1"/>
  <c r="R361" i="1" s="1"/>
  <c r="T361" i="1" s="1"/>
  <c r="U361" i="1" s="1"/>
  <c r="V361" i="1" s="1"/>
  <c r="R70" i="1"/>
  <c r="T70" i="1" s="1"/>
  <c r="U70" i="1" s="1"/>
  <c r="V70" i="1" s="1"/>
  <c r="Q167" i="1"/>
  <c r="R167" i="1" s="1"/>
  <c r="T167" i="1" s="1"/>
  <c r="U167" i="1" s="1"/>
  <c r="V167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Q196" i="1"/>
  <c r="R196" i="1" s="1"/>
  <c r="T196" i="1" s="1"/>
  <c r="U196" i="1" s="1"/>
  <c r="V196" i="1" s="1"/>
  <c r="R108" i="1"/>
  <c r="T108" i="1" s="1"/>
  <c r="U108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Q163" i="1"/>
  <c r="R163" i="1" s="1"/>
  <c r="T163" i="1" s="1"/>
  <c r="U163" i="1" s="1"/>
  <c r="V163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Q192" i="1"/>
  <c r="R192" i="1" s="1"/>
  <c r="T192" i="1" s="1"/>
  <c r="U192" i="1" s="1"/>
  <c r="V192" i="1" s="1"/>
  <c r="Q194" i="1"/>
  <c r="R194" i="1" s="1"/>
  <c r="T194" i="1" s="1"/>
  <c r="U194" i="1" s="1"/>
  <c r="V194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R56" i="1"/>
  <c r="T56" i="1" s="1"/>
  <c r="U56" i="1" s="1"/>
  <c r="V56" i="1" s="1"/>
  <c r="R94" i="1"/>
  <c r="T94" i="1" s="1"/>
  <c r="U94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Q200" i="1"/>
  <c r="R200" i="1" s="1"/>
  <c r="T200" i="1" s="1"/>
  <c r="U200" i="1" s="1"/>
  <c r="V200" i="1" s="1"/>
  <c r="Q159" i="1"/>
  <c r="R159" i="1" s="1"/>
  <c r="T159" i="1" s="1"/>
  <c r="U159" i="1" s="1"/>
  <c r="V159" i="1" s="1"/>
  <c r="Q273" i="1"/>
  <c r="R273" i="1" s="1"/>
  <c r="T273" i="1" s="1"/>
  <c r="U273" i="1" s="1"/>
  <c r="V273" i="1" s="1"/>
  <c r="R60" i="1"/>
  <c r="T60" i="1" s="1"/>
  <c r="U60" i="1" s="1"/>
  <c r="V60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Q188" i="1"/>
  <c r="R188" i="1" s="1"/>
  <c r="T188" i="1" s="1"/>
  <c r="U188" i="1" s="1"/>
  <c r="V188" i="1" s="1"/>
  <c r="Q190" i="1"/>
  <c r="R190" i="1" s="1"/>
  <c r="T190" i="1" s="1"/>
  <c r="U190" i="1" s="1"/>
  <c r="V190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R127" i="1"/>
  <c r="T127" i="1" s="1"/>
  <c r="U127" i="1" s="1"/>
  <c r="V127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Q186" i="1"/>
  <c r="R186" i="1" s="1"/>
  <c r="T186" i="1" s="1"/>
  <c r="U186" i="1" s="1"/>
  <c r="V186" i="1" s="1"/>
  <c r="Q264" i="1"/>
  <c r="R264" i="1" s="1"/>
  <c r="T264" i="1" s="1"/>
  <c r="U264" i="1" s="1"/>
  <c r="V264" i="1" s="1"/>
  <c r="Q236" i="1"/>
  <c r="R236" i="1" s="1"/>
  <c r="T236" i="1" s="1"/>
  <c r="U236" i="1" s="1"/>
  <c r="V236" i="1" s="1"/>
  <c r="Q428" i="1"/>
  <c r="R428" i="1" s="1"/>
  <c r="T428" i="1" s="1"/>
  <c r="U428" i="1" s="1"/>
  <c r="V428" i="1" s="1"/>
  <c r="R76" i="1"/>
  <c r="T76" i="1" s="1"/>
  <c r="U76" i="1" s="1"/>
  <c r="V76" i="1" s="1"/>
  <c r="R30" i="1"/>
  <c r="T30" i="1" s="1"/>
  <c r="U30" i="1" s="1"/>
  <c r="V30" i="1" s="1"/>
  <c r="Q583" i="1"/>
  <c r="R583" i="1" s="1"/>
  <c r="T583" i="1" s="1"/>
  <c r="U583" i="1" s="1"/>
  <c r="V583" i="1" s="1"/>
  <c r="R88" i="1"/>
  <c r="T88" i="1" s="1"/>
  <c r="U88" i="1" s="1"/>
  <c r="V88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Q182" i="1"/>
  <c r="R182" i="1" s="1"/>
  <c r="T182" i="1" s="1"/>
  <c r="U182" i="1" s="1"/>
  <c r="V182" i="1" s="1"/>
  <c r="R51" i="1"/>
  <c r="T51" i="1" s="1"/>
  <c r="U51" i="1" s="1"/>
  <c r="V51" i="1" s="1"/>
  <c r="Q232" i="1"/>
  <c r="R232" i="1" s="1"/>
  <c r="T232" i="1" s="1"/>
  <c r="U232" i="1" s="1"/>
  <c r="V232" i="1" s="1"/>
  <c r="Q634" i="1"/>
  <c r="R634" i="1" s="1"/>
  <c r="T634" i="1" s="1"/>
  <c r="U634" i="1" s="1"/>
  <c r="V634" i="1" s="1"/>
  <c r="R137" i="1"/>
  <c r="T137" i="1" s="1"/>
  <c r="U137" i="1" s="1"/>
  <c r="V137" i="1" s="1"/>
  <c r="R119" i="1"/>
  <c r="T119" i="1" s="1"/>
  <c r="U119" i="1" s="1"/>
  <c r="V119" i="1" s="1"/>
  <c r="R24" i="1"/>
  <c r="T24" i="1" s="1"/>
  <c r="U24" i="1" s="1"/>
  <c r="V24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R10" i="1"/>
  <c r="T10" i="1" s="1"/>
  <c r="U10" i="1" s="1"/>
  <c r="V10" i="1" s="1"/>
  <c r="Q294" i="1"/>
  <c r="R294" i="1" s="1"/>
  <c r="T294" i="1" s="1"/>
  <c r="U294" i="1" s="1"/>
  <c r="V294" i="1" s="1"/>
  <c r="R36" i="1"/>
  <c r="T36" i="1" s="1"/>
  <c r="U36" i="1" s="1"/>
  <c r="V36" i="1" s="1"/>
  <c r="R57" i="1"/>
  <c r="T57" i="1" s="1"/>
  <c r="U57" i="1" s="1"/>
  <c r="V57" i="1" s="1"/>
  <c r="Q228" i="1"/>
  <c r="R228" i="1" s="1"/>
  <c r="T228" i="1" s="1"/>
  <c r="U228" i="1" s="1"/>
  <c r="V228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Q204" i="1"/>
  <c r="R204" i="1" s="1"/>
  <c r="T204" i="1" s="1"/>
  <c r="U204" i="1" s="1"/>
  <c r="V204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R93" i="1"/>
  <c r="T93" i="1" s="1"/>
  <c r="U93" i="1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R44" i="1"/>
  <c r="T44" i="1" s="1"/>
  <c r="U44" i="1" s="1"/>
  <c r="V44" i="1" s="1"/>
  <c r="Q213" i="1"/>
  <c r="R213" i="1" s="1"/>
  <c r="T213" i="1" s="1"/>
  <c r="U213" i="1" s="1"/>
  <c r="V213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R105" i="1"/>
  <c r="T105" i="1" s="1"/>
  <c r="U105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R12" i="1"/>
  <c r="T12" i="1" s="1"/>
  <c r="U12" i="1" s="1"/>
  <c r="V12" i="1" s="1"/>
  <c r="R20" i="1"/>
  <c r="T20" i="1" s="1"/>
  <c r="U20" i="1" s="1"/>
  <c r="V20" i="1" s="1"/>
  <c r="R123" i="1"/>
  <c r="T123" i="1" s="1"/>
  <c r="U123" i="1" s="1"/>
  <c r="V123" i="1" s="1"/>
  <c r="R29" i="1"/>
  <c r="T29" i="1" s="1"/>
  <c r="U29" i="1" s="1"/>
  <c r="V29" i="1" s="1"/>
  <c r="Q541" i="1"/>
  <c r="R541" i="1" s="1"/>
  <c r="T541" i="1" s="1"/>
  <c r="U541" i="1" s="1"/>
  <c r="V541" i="1" s="1"/>
  <c r="R38" i="1"/>
  <c r="T38" i="1" s="1"/>
  <c r="U38" i="1" s="1"/>
  <c r="R41" i="1"/>
  <c r="T41" i="1" s="1"/>
  <c r="U41" i="1" s="1"/>
  <c r="V41" i="1" s="1"/>
  <c r="D13" i="2" l="1"/>
  <c r="D14" i="2"/>
  <c r="D11" i="2"/>
  <c r="D7" i="2"/>
  <c r="D6" i="2"/>
  <c r="D5" i="2"/>
  <c r="D3" i="2"/>
  <c r="F13" i="2" l="1"/>
  <c r="F11" i="2"/>
  <c r="F14" i="2"/>
  <c r="D8" i="2"/>
</calcChain>
</file>

<file path=xl/sharedStrings.xml><?xml version="1.0" encoding="utf-8"?>
<sst xmlns="http://schemas.openxmlformats.org/spreadsheetml/2006/main" count="4357" uniqueCount="2005">
  <si>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</si>
  <si>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</si>
  <si>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</si>
  <si>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</si>
  <si>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</si>
  <si>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</si>
  <si>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</si>
  <si>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</si>
  <si>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</si>
  <si>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</si>
  <si>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</si>
  <si>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</si>
  <si>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</si>
  <si>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</si>
  <si>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</si>
  <si>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</si>
  <si>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</si>
  <si>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</si>
  <si>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</si>
  <si>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</si>
  <si>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</si>
  <si>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</si>
  <si>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</si>
  <si>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</si>
  <si>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</si>
  <si>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</si>
  <si>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</si>
  <si>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</si>
  <si>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</si>
  <si>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</si>
  <si>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</si>
  <si>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</si>
  <si>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Adam Clous</t>
  </si>
  <si>
    <t>NonDadBodDad</t>
  </si>
  <si>
    <t>Chris Wainer</t>
  </si>
  <si>
    <t>SpaceMonkey1</t>
  </si>
  <si>
    <t>Paul Fuery</t>
  </si>
  <si>
    <t>RidingWithFuery</t>
  </si>
  <si>
    <t>Jordan Rick</t>
  </si>
  <si>
    <t>gRUNdleOfSteel</t>
  </si>
  <si>
    <t>Mark Verlaan</t>
  </si>
  <si>
    <t>Puddlz_24_7</t>
  </si>
  <si>
    <t>Matt Martin</t>
  </si>
  <si>
    <t>PizzaPenguin81</t>
  </si>
  <si>
    <t>Chris Dries</t>
  </si>
  <si>
    <t>speakimp</t>
  </si>
  <si>
    <t>Steven Nelson</t>
  </si>
  <si>
    <t>PedalzOnFire</t>
  </si>
  <si>
    <t>Alex Hogge</t>
  </si>
  <si>
    <t>fish_n_baseball</t>
  </si>
  <si>
    <t>Brian Giggey</t>
  </si>
  <si>
    <t>bgigs</t>
  </si>
  <si>
    <t>Bill Van Horn</t>
  </si>
  <si>
    <t>Fit_Flanders</t>
  </si>
  <si>
    <t>Jesper Dinesen</t>
  </si>
  <si>
    <t>dinogetsfit</t>
  </si>
  <si>
    <t>JP Sredzinski</t>
  </si>
  <si>
    <t>JPnow</t>
  </si>
  <si>
    <t>Devon McCarty</t>
  </si>
  <si>
    <t>DesignatedDevon</t>
  </si>
  <si>
    <t>Ian Everdell</t>
  </si>
  <si>
    <t>CantEatJustOne</t>
  </si>
  <si>
    <t>Paul McInnis</t>
  </si>
  <si>
    <t>pauljmc5</t>
  </si>
  <si>
    <t>Tyler Grenville</t>
  </si>
  <si>
    <t>Rides4poptarts</t>
  </si>
  <si>
    <t>Juan B Rodriguez</t>
  </si>
  <si>
    <t>DadodCheetahs</t>
  </si>
  <si>
    <t>Adam Moore</t>
  </si>
  <si>
    <t>AdamWM135</t>
  </si>
  <si>
    <t>Nate Stephens</t>
  </si>
  <si>
    <t>Natedog90</t>
  </si>
  <si>
    <t>Carl Knable</t>
  </si>
  <si>
    <t>DadBodNoMo21</t>
  </si>
  <si>
    <t>Jimmy Yun</t>
  </si>
  <si>
    <t>jimmmyfly</t>
  </si>
  <si>
    <t>Darren Perizzolo</t>
  </si>
  <si>
    <t>Hanzzolo</t>
  </si>
  <si>
    <t>Justin Dvorak</t>
  </si>
  <si>
    <t>Dad_Bod_NoMo</t>
  </si>
  <si>
    <t>Eric Saidel</t>
  </si>
  <si>
    <t>Abba_Dabba_Dude</t>
  </si>
  <si>
    <t>Patrick Welsh</t>
  </si>
  <si>
    <t>Pat_In_Boston</t>
  </si>
  <si>
    <t>Trevor Nelson</t>
  </si>
  <si>
    <t>Neltrev</t>
  </si>
  <si>
    <t>Henry McGee</t>
  </si>
  <si>
    <t>QC_CiderRider</t>
  </si>
  <si>
    <t>Chris Kasinger</t>
  </si>
  <si>
    <t>bakekasinger</t>
  </si>
  <si>
    <t>John Paul Lobato</t>
  </si>
  <si>
    <t>JOPALO</t>
  </si>
  <si>
    <t>Adam Tlougan</t>
  </si>
  <si>
    <t>Atlougan</t>
  </si>
  <si>
    <t>Bradley Lane</t>
  </si>
  <si>
    <t>BradTheGirlDad</t>
  </si>
  <si>
    <t>Jesse Dumais</t>
  </si>
  <si>
    <t>Jesse34</t>
  </si>
  <si>
    <t>Josh Rabinowitz</t>
  </si>
  <si>
    <t>ClipInAndClimb</t>
  </si>
  <si>
    <t>Paul Brundage</t>
  </si>
  <si>
    <t>PaulieGuts747</t>
  </si>
  <si>
    <t>Neal Bradshaw</t>
  </si>
  <si>
    <t>RacetheTrain181</t>
  </si>
  <si>
    <t>Rob Needham</t>
  </si>
  <si>
    <t>lakeguybc</t>
  </si>
  <si>
    <t>Jason Davis</t>
  </si>
  <si>
    <t>docdavis05</t>
  </si>
  <si>
    <t>Andrew Bowsher</t>
  </si>
  <si>
    <t>MightyBowsh</t>
  </si>
  <si>
    <t>Kyle Trenga</t>
  </si>
  <si>
    <t>CupcakeKidd</t>
  </si>
  <si>
    <t>Graham Tickell</t>
  </si>
  <si>
    <t>Aussiecan</t>
  </si>
  <si>
    <t>Dominick Feriozzi</t>
  </si>
  <si>
    <t>SpintelChief</t>
  </si>
  <si>
    <t>Robert Wonser</t>
  </si>
  <si>
    <t>CheerfulRobot</t>
  </si>
  <si>
    <t>Joseph Baran</t>
  </si>
  <si>
    <t>TheCatDaddy</t>
  </si>
  <si>
    <t>Chris Andersen</t>
  </si>
  <si>
    <t>Pause2Poop</t>
  </si>
  <si>
    <t>Richard de Chevigny</t>
  </si>
  <si>
    <t>WpgRichard</t>
  </si>
  <si>
    <t>Marcus Hosford</t>
  </si>
  <si>
    <t>Dome_inator</t>
  </si>
  <si>
    <t>Glenn Krieger</t>
  </si>
  <si>
    <t>ChiroGator</t>
  </si>
  <si>
    <t>Mark Hirsch</t>
  </si>
  <si>
    <t>MarathonerMark</t>
  </si>
  <si>
    <t>David Lee</t>
  </si>
  <si>
    <t>leebles</t>
  </si>
  <si>
    <t>Ernest Yuen</t>
  </si>
  <si>
    <t>ilooksik_at_50</t>
  </si>
  <si>
    <t>Dusty werner</t>
  </si>
  <si>
    <t>Wernerd46</t>
  </si>
  <si>
    <t>Christopher Silva</t>
  </si>
  <si>
    <t>GoBrazilGo</t>
  </si>
  <si>
    <t>Bobby Flotkoetter</t>
  </si>
  <si>
    <t>MTBikerBob</t>
  </si>
  <si>
    <t>Scott Dishman</t>
  </si>
  <si>
    <t>SmokinDish</t>
  </si>
  <si>
    <t>Nathan Budke</t>
  </si>
  <si>
    <t>nateb89</t>
  </si>
  <si>
    <t>Tim Hardman</t>
  </si>
  <si>
    <t>13atman</t>
  </si>
  <si>
    <t>Frank Allen</t>
  </si>
  <si>
    <t>BigPapaPanda</t>
  </si>
  <si>
    <t>Aatif Jaleel</t>
  </si>
  <si>
    <t>Aatif911</t>
  </si>
  <si>
    <t>David Weinberg</t>
  </si>
  <si>
    <t>RedRedWeinberg</t>
  </si>
  <si>
    <t>Kenny Byrne</t>
  </si>
  <si>
    <t>ALL_OUT_KENNY</t>
  </si>
  <si>
    <t>Matthew Piper</t>
  </si>
  <si>
    <t>AirtightComic</t>
  </si>
  <si>
    <t>Vince Avino</t>
  </si>
  <si>
    <t>billsmafia4lyfe</t>
  </si>
  <si>
    <t>David Cywinski</t>
  </si>
  <si>
    <t>Univega1981</t>
  </si>
  <si>
    <t>Ian Clark</t>
  </si>
  <si>
    <t>PedalinInHummus</t>
  </si>
  <si>
    <t>Marc Kennedy</t>
  </si>
  <si>
    <t>theAmazingMarc</t>
  </si>
  <si>
    <t>James Stevenson</t>
  </si>
  <si>
    <t>RamJam3000</t>
  </si>
  <si>
    <t>Sean Hansen</t>
  </si>
  <si>
    <t>SeanOfTheDad</t>
  </si>
  <si>
    <t>Nicholas Hansen</t>
  </si>
  <si>
    <t>BigdaddyNH</t>
  </si>
  <si>
    <t>James Downey</t>
  </si>
  <si>
    <t>Minkey77</t>
  </si>
  <si>
    <t>Nick Thakur</t>
  </si>
  <si>
    <t>ThakAttak77</t>
  </si>
  <si>
    <t>Collin Smith</t>
  </si>
  <si>
    <t>TherapistDad</t>
  </si>
  <si>
    <t>Phil Lynch</t>
  </si>
  <si>
    <t>leprechaunphil</t>
  </si>
  <si>
    <t>Mike Demarest</t>
  </si>
  <si>
    <t>mdem13</t>
  </si>
  <si>
    <t>steve konisky</t>
  </si>
  <si>
    <t>PhatOldGuy</t>
  </si>
  <si>
    <t>Michael Carreiro</t>
  </si>
  <si>
    <t>CaptHeadsUp</t>
  </si>
  <si>
    <t>Jonathon Brindley</t>
  </si>
  <si>
    <t>jbrinny</t>
  </si>
  <si>
    <t>Steve Radoslovich</t>
  </si>
  <si>
    <t>RAD_Dadoslovich</t>
  </si>
  <si>
    <t>Phil Dougherty</t>
  </si>
  <si>
    <t>PhilTotesHector</t>
  </si>
  <si>
    <t>PATRICK KILEYRENDON</t>
  </si>
  <si>
    <t>Firelion88</t>
  </si>
  <si>
    <t>Matthew Rakochey</t>
  </si>
  <si>
    <t>MattRak</t>
  </si>
  <si>
    <t>Brian Stroud</t>
  </si>
  <si>
    <t>Carolina_BS</t>
  </si>
  <si>
    <t>Tell Haakon Pickarts</t>
  </si>
  <si>
    <t>tPick32</t>
  </si>
  <si>
    <t>Rob Vance</t>
  </si>
  <si>
    <t>RobV123</t>
  </si>
  <si>
    <t>Bryan Symons</t>
  </si>
  <si>
    <t>SyGuy720</t>
  </si>
  <si>
    <t>Pat_in_Boston</t>
  </si>
  <si>
    <t>Zachary Bearden</t>
  </si>
  <si>
    <t>ZackMorris1988</t>
  </si>
  <si>
    <t>Jordan Mason</t>
  </si>
  <si>
    <t>JBenStrugglin</t>
  </si>
  <si>
    <t>Paul Romanelli</t>
  </si>
  <si>
    <t>DoctorWalnuts</t>
  </si>
  <si>
    <t>Chris Lear</t>
  </si>
  <si>
    <t>LearJet627</t>
  </si>
  <si>
    <t>Joe Anthony</t>
  </si>
  <si>
    <t>Thunderpony</t>
  </si>
  <si>
    <t>Vicente Lemus</t>
  </si>
  <si>
    <t>VinceVanGo</t>
  </si>
  <si>
    <t>Josh Blackler</t>
  </si>
  <si>
    <t>Exmalibu</t>
  </si>
  <si>
    <t>Andrew Darin</t>
  </si>
  <si>
    <t>nevertougher</t>
  </si>
  <si>
    <t>Kevin Doherty</t>
  </si>
  <si>
    <t>KDoReMi172</t>
  </si>
  <si>
    <t>Josh Arnkoff</t>
  </si>
  <si>
    <t>CrimeDawg</t>
  </si>
  <si>
    <t>Dustin Vallus</t>
  </si>
  <si>
    <t>dgvallus</t>
  </si>
  <si>
    <t>Eric Sorensen</t>
  </si>
  <si>
    <t>TnT_Dad</t>
  </si>
  <si>
    <t>Reed michael</t>
  </si>
  <si>
    <t>reedpanther</t>
  </si>
  <si>
    <t>Bryan Beckman</t>
  </si>
  <si>
    <t>InverseParallel</t>
  </si>
  <si>
    <t>Howard Ward</t>
  </si>
  <si>
    <t>DeeTective2409</t>
  </si>
  <si>
    <t>Jake Ryan</t>
  </si>
  <si>
    <t>jfrias165</t>
  </si>
  <si>
    <t>Severino Randazzo</t>
  </si>
  <si>
    <t>severoni</t>
  </si>
  <si>
    <t>Scott Butler</t>
  </si>
  <si>
    <t>SharkLawyer</t>
  </si>
  <si>
    <t>Renjith Narendranathan Nair</t>
  </si>
  <si>
    <t>Renjiz</t>
  </si>
  <si>
    <t>Tyler Funderburke</t>
  </si>
  <si>
    <t>DadPeddler</t>
  </si>
  <si>
    <t>Adam David</t>
  </si>
  <si>
    <t>Cand</t>
  </si>
  <si>
    <t>Adam Reed</t>
  </si>
  <si>
    <t>Cool_Dad69</t>
  </si>
  <si>
    <t>George K. Anagnostou</t>
  </si>
  <si>
    <t>BigGreek_4</t>
  </si>
  <si>
    <t>Robert Heyrich</t>
  </si>
  <si>
    <t>BroccoliRaboom</t>
  </si>
  <si>
    <t>Aaron Rowley</t>
  </si>
  <si>
    <t>PayMeTwice</t>
  </si>
  <si>
    <t>Gururaj Ravi</t>
  </si>
  <si>
    <t>Guru_r</t>
  </si>
  <si>
    <t>Mitchell Jordan K</t>
  </si>
  <si>
    <t>InMyBag</t>
  </si>
  <si>
    <t>Roger Gill</t>
  </si>
  <si>
    <t>RunningRog</t>
  </si>
  <si>
    <t>David Vejcik</t>
  </si>
  <si>
    <t>daveeg</t>
  </si>
  <si>
    <t>Lance Larsen</t>
  </si>
  <si>
    <t>Gluteswitdafur</t>
  </si>
  <si>
    <t>Kale Bushmeyer</t>
  </si>
  <si>
    <t>614_irondad</t>
  </si>
  <si>
    <t>Daniel Johnston</t>
  </si>
  <si>
    <t>MrJohnston3</t>
  </si>
  <si>
    <t>Justin Grubb</t>
  </si>
  <si>
    <t>JGrubb82</t>
  </si>
  <si>
    <t>David Bagshaw</t>
  </si>
  <si>
    <t>English_David</t>
  </si>
  <si>
    <t>Tony Montagano</t>
  </si>
  <si>
    <t>TMontagano</t>
  </si>
  <si>
    <t>Daniel Lowe</t>
  </si>
  <si>
    <t>DLowe7</t>
  </si>
  <si>
    <t>Brandon Bernhardt</t>
  </si>
  <si>
    <t>Fee1TheBern</t>
  </si>
  <si>
    <t>Michael Phair</t>
  </si>
  <si>
    <t>MikeRideVT</t>
  </si>
  <si>
    <t>Kevin Frawley</t>
  </si>
  <si>
    <t>KevinFrawley</t>
  </si>
  <si>
    <t>Andrew Hardesty</t>
  </si>
  <si>
    <t>DRU_Hards</t>
  </si>
  <si>
    <t>Russ Dilley</t>
  </si>
  <si>
    <t>CatchEm_All</t>
  </si>
  <si>
    <t>Richard Wasleski</t>
  </si>
  <si>
    <t>thewazz1</t>
  </si>
  <si>
    <t>Michael Morrone</t>
  </si>
  <si>
    <t>McRones</t>
  </si>
  <si>
    <t>Marc Anthony Otero</t>
  </si>
  <si>
    <t>RagePlusUltra</t>
  </si>
  <si>
    <t>Pete Kassly</t>
  </si>
  <si>
    <t>Hey_Peter_Man</t>
  </si>
  <si>
    <t>Matt r crespin</t>
  </si>
  <si>
    <t>FlatMattRDH</t>
  </si>
  <si>
    <t>Brett P Belden</t>
  </si>
  <si>
    <t>BrettOnTheBike</t>
  </si>
  <si>
    <t>James Carruthers</t>
  </si>
  <si>
    <t>JimboTR0N</t>
  </si>
  <si>
    <t>Scott Estock</t>
  </si>
  <si>
    <t>GetYourDirtRite</t>
  </si>
  <si>
    <t>Umar Sheikh</t>
  </si>
  <si>
    <t>Umar_S</t>
  </si>
  <si>
    <t>Tyler Carmichael</t>
  </si>
  <si>
    <t>RuffriderTC</t>
  </si>
  <si>
    <t>Aaron Morgan</t>
  </si>
  <si>
    <t>MisterMoose77</t>
  </si>
  <si>
    <t>Justin Throwe</t>
  </si>
  <si>
    <t>MinionMaster_X2</t>
  </si>
  <si>
    <t>Michael Gladstone</t>
  </si>
  <si>
    <t>GladdyDaddy</t>
  </si>
  <si>
    <t>Tulley wahren</t>
  </si>
  <si>
    <t>Tulleyman</t>
  </si>
  <si>
    <t>Brian Verlaan</t>
  </si>
  <si>
    <t>CoachVerlaan</t>
  </si>
  <si>
    <t>Michael Monteleone</t>
  </si>
  <si>
    <t>Monteleone77</t>
  </si>
  <si>
    <t>Christopher Stehr</t>
  </si>
  <si>
    <t>Chris_YNWA_921</t>
  </si>
  <si>
    <t>Parker Jacobs</t>
  </si>
  <si>
    <t>thePJ1</t>
  </si>
  <si>
    <t>Mike Miller</t>
  </si>
  <si>
    <t>Mikestown</t>
  </si>
  <si>
    <t>Brent Frank</t>
  </si>
  <si>
    <t>Sparky6</t>
  </si>
  <si>
    <t>Timothy Karaso</t>
  </si>
  <si>
    <t>KongCrete</t>
  </si>
  <si>
    <t>Evan Kline</t>
  </si>
  <si>
    <t>KlinesDontQuit</t>
  </si>
  <si>
    <t>Mike Nulicek</t>
  </si>
  <si>
    <t>_MIKE_DROP_</t>
  </si>
  <si>
    <t>John Lorenz</t>
  </si>
  <si>
    <t>JohnLor</t>
  </si>
  <si>
    <t>Sean Beaudry</t>
  </si>
  <si>
    <t>SlimDaddyBBQ</t>
  </si>
  <si>
    <t>US - Eastern Time</t>
  </si>
  <si>
    <t>Wednesday Evening (5pm or later)</t>
  </si>
  <si>
    <t>7:30 PM</t>
  </si>
  <si>
    <t>US - Central Time</t>
  </si>
  <si>
    <t>Thursday Midday (11a - 430p)</t>
  </si>
  <si>
    <t>11:30 AM</t>
  </si>
  <si>
    <t>8:00 PM</t>
  </si>
  <si>
    <t>Thursday Morning (5a - 1030a)</t>
  </si>
  <si>
    <t>5:00 AM</t>
  </si>
  <si>
    <t>7:00 AM</t>
  </si>
  <si>
    <t>4:30 PM</t>
  </si>
  <si>
    <t>5:30 AM</t>
  </si>
  <si>
    <t>US - Mountain Time</t>
  </si>
  <si>
    <t>6:00 AM</t>
  </si>
  <si>
    <t>Thursday Evening (5p - 10p)</t>
  </si>
  <si>
    <t>US - Pacific Time</t>
  </si>
  <si>
    <t>5:00 PM</t>
  </si>
  <si>
    <t>5:30 PM</t>
  </si>
  <si>
    <t>8:00 AM</t>
  </si>
  <si>
    <t>7:30 AM</t>
  </si>
  <si>
    <t>9:30 PM</t>
  </si>
  <si>
    <t>6:00 PM</t>
  </si>
  <si>
    <t>UK - British GMT</t>
  </si>
  <si>
    <t>9:30 AM</t>
  </si>
  <si>
    <t>6:30 AM</t>
  </si>
  <si>
    <t>3:00 PM</t>
  </si>
  <si>
    <t>8:30 PM</t>
  </si>
  <si>
    <t>x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</si>
  <si>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</si>
  <si>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</si>
  <si>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</si>
  <si>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</si>
  <si>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</si>
  <si>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</si>
  <si>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</si>
  <si>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</si>
  <si>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</si>
  <si>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</si>
  <si>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</si>
  <si>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</si>
  <si>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</si>
  <si>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</si>
  <si>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</si>
  <si>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</si>
  <si>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</si>
  <si>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</si>
  <si>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</si>
  <si>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</si>
  <si>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</si>
  <si>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</si>
  <si>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</si>
  <si>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</si>
  <si>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</si>
  <si>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</si>
  <si>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</si>
  <si>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</si>
  <si>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b6ceebd101b040c9b3104193d780ae65</t>
  </si>
  <si>
    <t>2manybrews</t>
  </si>
  <si>
    <t>ffba68d6e42e4e17b46b9ca83670d28d</t>
  </si>
  <si>
    <t>305Pajamas</t>
  </si>
  <si>
    <t>c52f137c2e834deb83efe053685e69a9</t>
  </si>
  <si>
    <t>31parkway</t>
  </si>
  <si>
    <t>088b9ca676d3444cb5bcd497deeed754</t>
  </si>
  <si>
    <t>4_A_Dad_Bod_Mod</t>
  </si>
  <si>
    <t>8254c8de68c240cf815e4d63cf970808</t>
  </si>
  <si>
    <t>05198df37d1e4fdaa1f926f57a953942</t>
  </si>
  <si>
    <t>COMPLETE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</si>
  <si>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</si>
  <si>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</si>
  <si>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</si>
  <si>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</si>
  <si>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</si>
  <si>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</si>
  <si>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</si>
  <si>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</si>
  <si>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</si>
  <si>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</si>
  <si>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</si>
  <si>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</si>
  <si>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</si>
  <si>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</si>
  <si>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</si>
  <si>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</si>
  <si>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</si>
  <si>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</si>
  <si>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</si>
  <si>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</si>
  <si>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</si>
  <si>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</si>
  <si>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</si>
  <si>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</si>
  <si>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</si>
  <si>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</si>
  <si>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</si>
  <si>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</si>
  <si>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</si>
  <si>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</si>
  <si>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</si>
  <si>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</si>
  <si>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</si>
  <si>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</si>
  <si>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</si>
  <si>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</si>
  <si>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</si>
  <si>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</si>
  <si>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</si>
  <si>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</si>
  <si>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</si>
  <si>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</si>
  <si>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12f2d732a0fa4feb9481fffa55860c42</t>
  </si>
  <si>
    <t>AllPuckStopHere</t>
  </si>
  <si>
    <t>aee63c9ea33444819743b59e07dd5615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</si>
  <si>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</si>
  <si>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</si>
  <si>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</si>
  <si>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</si>
  <si>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</si>
  <si>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</si>
  <si>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</si>
  <si>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</si>
  <si>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</si>
  <si>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</si>
  <si>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</si>
  <si>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</si>
  <si>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ANoleMann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</si>
  <si>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</si>
  <si>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</si>
  <si>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</si>
  <si>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</si>
  <si>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</si>
  <si>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</si>
  <si>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</si>
  <si>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</si>
  <si>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</si>
  <si>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</si>
  <si>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</si>
  <si>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</si>
  <si>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</si>
  <si>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</si>
  <si>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</si>
  <si>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</si>
  <si>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</si>
  <si>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</si>
  <si>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</si>
  <si>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AvereFede</t>
  </si>
  <si>
    <t>aab8b2296a194827a0d607b3915733e2</t>
  </si>
  <si>
    <t>AzNcPeregrino</t>
  </si>
  <si>
    <t>50923344660e4ceda01a9744caa260f4</t>
  </si>
  <si>
    <t>Bach2TheFuture</t>
  </si>
  <si>
    <t>fc38cd7aa5e0475689cde9a7e7199bbc</t>
  </si>
  <si>
    <t>Badluck711</t>
  </si>
  <si>
    <t>c978a5273f9b456ab4ccf2b982057fb5</t>
  </si>
  <si>
    <t>d6e67fbf2a4242edb8b0c5bae1642c4c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</si>
  <si>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</si>
  <si>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</si>
  <si>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</si>
  <si>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</si>
  <si>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</si>
  <si>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</si>
  <si>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</si>
  <si>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</si>
  <si>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BassTrombonist</t>
  </si>
  <si>
    <t>5d2ec9076707408bb918f7c7efee3d77</t>
  </si>
  <si>
    <t>BayStatePilgrim</t>
  </si>
  <si>
    <t>bf19917c207e4b6c9fe0062934a22034</t>
  </si>
  <si>
    <t>BBaucher</t>
  </si>
  <si>
    <t>8c02470c5ad2455e8b1b8ec05adca7dc</t>
  </si>
  <si>
    <t>bcorb322</t>
  </si>
  <si>
    <t>64032a3973134fa2a64356300450967a</t>
  </si>
  <si>
    <t>BeAGoldfishOn12</t>
  </si>
  <si>
    <t>56ee08c795714c1c9c141551bafdd4ef</t>
  </si>
  <si>
    <t>BeardedKeith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</si>
  <si>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</si>
  <si>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</si>
  <si>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</si>
  <si>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</si>
  <si>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</si>
  <si>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</si>
  <si>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</si>
  <si>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</si>
  <si>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</si>
  <si>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Beercycles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</si>
  <si>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</si>
  <si>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</si>
  <si>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</si>
  <si>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</si>
  <si>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</si>
  <si>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</si>
  <si>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</si>
  <si>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</si>
  <si>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</si>
  <si>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</si>
  <si>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</si>
  <si>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</si>
  <si>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</si>
  <si>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</si>
  <si>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</si>
  <si>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</si>
  <si>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</si>
  <si>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</si>
  <si>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</si>
  <si>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</si>
  <si>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</si>
  <si>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</si>
  <si>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BigDaddyNH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</si>
  <si>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</si>
  <si>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</si>
  <si>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</si>
  <si>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</si>
  <si>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</si>
  <si>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</si>
  <si>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</si>
  <si>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</si>
  <si>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</si>
  <si>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</si>
  <si>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</si>
  <si>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</si>
  <si>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</si>
  <si>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BikeMamba</t>
  </si>
  <si>
    <t>8cc87a99d9634f168caec484947d6fd0</t>
  </si>
  <si>
    <t>BikerEsq</t>
  </si>
  <si>
    <t>9789221d59354bdd89d4a56d2724c6ff</t>
  </si>
  <si>
    <t>billiamEWU</t>
  </si>
  <si>
    <t>b13afaf8cc13431691147328d42d182b</t>
  </si>
  <si>
    <t>8a4c09cdaea4431e97a5e22ed1c5e1ab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</si>
  <si>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</si>
  <si>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</si>
  <si>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</si>
  <si>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</si>
  <si>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</si>
  <si>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</si>
  <si>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BluegrassRebel</t>
  </si>
  <si>
    <t>52253b6ef04d4f7db058bed9f4a22a7e</t>
  </si>
  <si>
    <t>BlueRanger95</t>
  </si>
  <si>
    <t>ba65a3ba9de149aab4da14e5995f173f</t>
  </si>
  <si>
    <t>BMacin</t>
  </si>
  <si>
    <t>8a8d1e4737474836a95629cff2bf8971</t>
  </si>
  <si>
    <t>Boaty_McFloaty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</si>
  <si>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</si>
  <si>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</si>
  <si>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</si>
  <si>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</si>
  <si>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</si>
  <si>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</si>
  <si>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</si>
  <si>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</si>
  <si>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</si>
  <si>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</si>
  <si>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</si>
  <si>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</si>
  <si>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</si>
  <si>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</si>
  <si>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</si>
  <si>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</si>
  <si>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</si>
  <si>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</si>
  <si>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</si>
  <si>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</si>
  <si>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</si>
  <si>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</si>
  <si>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</si>
  <si>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</si>
  <si>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</si>
  <si>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</si>
  <si>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</si>
  <si>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</si>
  <si>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</si>
  <si>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</si>
  <si>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</si>
  <si>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</si>
  <si>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</si>
  <si>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</si>
  <si>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</si>
  <si>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</si>
  <si>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</si>
  <si>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</si>
  <si>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</si>
  <si>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BrewsnCruisin</t>
  </si>
  <si>
    <t>8a5b706afb88427d98cd9efa48d1063c</t>
  </si>
  <si>
    <t>Brian0331</t>
  </si>
  <si>
    <t>3f83e7fa3e3b43f4bb19c0479255c208</t>
  </si>
  <si>
    <t>brianjlama</t>
  </si>
  <si>
    <t>8349d8392e3b4e5aa79834a7c223e320</t>
  </si>
  <si>
    <t>fdfc5f95e5ad448c941e620a852f8184</t>
  </si>
  <si>
    <t>bstat86</t>
  </si>
  <si>
    <t>73a004315bbd4610ac6ff56b07718b96</t>
  </si>
  <si>
    <t>BuckeyeGolf4</t>
  </si>
  <si>
    <t>725838615ff94eeaba17a1f86c3db967</t>
  </si>
  <si>
    <t>BustingAMcNut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</si>
  <si>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</si>
  <si>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</si>
  <si>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</si>
  <si>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</si>
  <si>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</si>
  <si>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</si>
  <si>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</si>
  <si>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Candle_Guy</t>
  </si>
  <si>
    <t>de773ddeb0d74e9695aa227d24e111f7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</si>
  <si>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</si>
  <si>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</si>
  <si>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</si>
  <si>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</si>
  <si>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</si>
  <si>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</si>
  <si>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</si>
  <si>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</si>
  <si>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</si>
  <si>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</si>
  <si>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</si>
  <si>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</si>
  <si>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</si>
  <si>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</si>
  <si>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CDubLewis</t>
  </si>
  <si>
    <t>699dd14c25534290a87366830da745ce</t>
  </si>
  <si>
    <t>Chafed_Taint</t>
  </si>
  <si>
    <t>2eb4684cbdd54485926771e9276fbfd0</t>
  </si>
  <si>
    <t>ChapmanLakeDad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</si>
  <si>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</si>
  <si>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</si>
  <si>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</si>
  <si>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</si>
  <si>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</si>
  <si>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</si>
  <si>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</si>
  <si>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</si>
  <si>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</si>
  <si>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</si>
  <si>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</si>
  <si>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</si>
  <si>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</si>
  <si>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</si>
  <si>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</si>
  <si>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</si>
  <si>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</si>
  <si>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</si>
  <si>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</si>
  <si>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</si>
  <si>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Chi2Atl</t>
  </si>
  <si>
    <t>2959a5f7f4324a9d8ec97895eea89768</t>
  </si>
  <si>
    <t>ChilliWillie</t>
  </si>
  <si>
    <t>6beb70f011824db88ac617b342e16018</t>
  </si>
  <si>
    <t>Chiniak</t>
  </si>
  <si>
    <t>7a5499e0410f4399ac2f6584a86d2b31</t>
  </si>
  <si>
    <t>ChipTheJet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</si>
  <si>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</si>
  <si>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</si>
  <si>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</si>
  <si>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</si>
  <si>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</si>
  <si>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</si>
  <si>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</si>
  <si>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</si>
  <si>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</si>
  <si>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CippaRamma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</si>
  <si>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</si>
  <si>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</si>
  <si>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</si>
  <si>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</si>
  <si>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</si>
  <si>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</si>
  <si>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</si>
  <si>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</si>
  <si>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</si>
  <si>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</si>
  <si>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</si>
  <si>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Cody_Fox</t>
  </si>
  <si>
    <t>948bddf82317422e88f09f78b7e41fd4</t>
  </si>
  <si>
    <t>colin6ofus</t>
  </si>
  <si>
    <t>f3643c785f6c445b8c6602475f97bda9</t>
  </si>
  <si>
    <t>ComeAtMeBrew</t>
  </si>
  <si>
    <t>4cdcdd1c51114e8e87a98143b28167f0</t>
  </si>
  <si>
    <t>Cool_dad69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</si>
  <si>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</si>
  <si>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</si>
  <si>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</si>
  <si>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</si>
  <si>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</si>
  <si>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</si>
  <si>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</si>
  <si>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</si>
  <si>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</si>
  <si>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</si>
  <si>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</si>
  <si>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</si>
  <si>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</si>
  <si>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</si>
  <si>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</si>
  <si>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</si>
  <si>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</si>
  <si>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</si>
  <si>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</si>
  <si>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</si>
  <si>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</si>
  <si>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</si>
  <si>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</si>
  <si>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</si>
  <si>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</si>
  <si>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</si>
  <si>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Csarvis3</t>
  </si>
  <si>
    <t>7e0dc1966bb84c7ea5e68d138458fab8</t>
  </si>
  <si>
    <t>cummingsshawn09</t>
  </si>
  <si>
    <t>56de7d35b58547699037edcd0c0b6b0d</t>
  </si>
  <si>
    <t>0d36361acbfb46b1a26793e190d012ef</t>
  </si>
  <si>
    <t>CuseDocDad</t>
  </si>
  <si>
    <t>03de61a92ba14cc99d2772aeeef814be</t>
  </si>
  <si>
    <t>CutARusty1407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</si>
  <si>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</si>
  <si>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</si>
  <si>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</si>
  <si>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</si>
  <si>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</si>
  <si>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</si>
  <si>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</si>
  <si>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</si>
  <si>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</si>
  <si>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</si>
  <si>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</si>
  <si>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</si>
  <si>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</si>
  <si>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</si>
  <si>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</si>
  <si>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Dadalorian_of_3</t>
  </si>
  <si>
    <t>1703694f798747828a6652cd17c81e0d</t>
  </si>
  <si>
    <t>DadBod3x</t>
  </si>
  <si>
    <t>4bffcb4261a5432481da315503e56b7f</t>
  </si>
  <si>
    <t>DadBodasaurus</t>
  </si>
  <si>
    <t>befd2ed10f97497bb3bcdca04a88fa7c</t>
  </si>
  <si>
    <t>154f7ae72e974aa19e6ac0182ae9f60e</t>
  </si>
  <si>
    <t>0a86c23ff2ea4d918210b2ccf8a7d027</t>
  </si>
  <si>
    <t>DadChef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</si>
  <si>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</si>
  <si>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</si>
  <si>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</si>
  <si>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</si>
  <si>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</si>
  <si>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</si>
  <si>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</si>
  <si>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</si>
  <si>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</si>
  <si>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</si>
  <si>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</si>
  <si>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DadofCheetahs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</si>
  <si>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</si>
  <si>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</si>
  <si>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</si>
  <si>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</si>
  <si>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</si>
  <si>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</si>
  <si>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</si>
  <si>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</si>
  <si>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</si>
  <si>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</si>
  <si>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</si>
  <si>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</si>
  <si>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</si>
  <si>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</si>
  <si>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</si>
  <si>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</si>
  <si>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</si>
  <si>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</si>
  <si>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</si>
  <si>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</si>
  <si>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</si>
  <si>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</si>
  <si>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</si>
  <si>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</si>
  <si>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</si>
  <si>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</si>
  <si>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</si>
  <si>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david_i_am</t>
  </si>
  <si>
    <t>bb9c915b09c448b28a1f09a6ab97daff</t>
  </si>
  <si>
    <t>DawgFather22</t>
  </si>
  <si>
    <t>1e63875b0bcc46129f63a81f48cf9254</t>
  </si>
  <si>
    <t>Daz_Wildheart</t>
  </si>
  <si>
    <t>12703e2ff9874f4baacb314e275e5d1d</t>
  </si>
  <si>
    <t>DC0D</t>
  </si>
  <si>
    <t>80e9392d4b134a31911a0096e004a54d</t>
  </si>
  <si>
    <t>DCBaseball</t>
  </si>
  <si>
    <t>a33b28e384ef48e0b9a1aa8e9a9aa343</t>
  </si>
  <si>
    <t>Dchavez01</t>
  </si>
  <si>
    <t>61eddcffd1c246caab7e3689c1950a28</t>
  </si>
  <si>
    <t>DDub90</t>
  </si>
  <si>
    <t>133d16e279e24f8ea906c1222f250ad9</t>
  </si>
  <si>
    <t>DeadLegsJosh</t>
  </si>
  <si>
    <t>9db1a77bd5e547b9807eae89f6785948</t>
  </si>
  <si>
    <t>4d679af096db46019e1e5a6093ed56ee</t>
  </si>
  <si>
    <t>Delooge13</t>
  </si>
  <si>
    <t>a2663d26950f46dcb208b089f75c57fe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</si>
  <si>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</si>
  <si>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</si>
  <si>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</si>
  <si>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</si>
  <si>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</si>
  <si>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</si>
  <si>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</si>
  <si>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</si>
  <si>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</si>
  <si>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</si>
  <si>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</si>
  <si>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</si>
  <si>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</si>
  <si>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</si>
  <si>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</si>
  <si>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</si>
  <si>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</si>
  <si>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</si>
  <si>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</si>
  <si>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</si>
  <si>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</si>
  <si>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</si>
  <si>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</si>
  <si>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</si>
  <si>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</si>
  <si>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DJwynne</t>
  </si>
  <si>
    <t>e012c5be75b345d69c704eea8fd7def6</t>
  </si>
  <si>
    <t>_dkmorris</t>
  </si>
  <si>
    <t>319e517544e241fe9c90af9fecf64c20</t>
  </si>
  <si>
    <t>1fda8d75e78c4d88aa21d431ddb25a37</t>
  </si>
  <si>
    <t>dmcginty1019</t>
  </si>
  <si>
    <t>182858f80b1e4244832eb533fc5041dc</t>
  </si>
  <si>
    <t>dmkdaddykong</t>
  </si>
  <si>
    <t>422af49415904e6eb61f7dde3dac8385</t>
  </si>
  <si>
    <t>dmlindgens</t>
  </si>
  <si>
    <t>45deb9e9cd504d5bad7e3d0bca3ccd01</t>
  </si>
  <si>
    <t>DocCam71</t>
  </si>
  <si>
    <t>1785968ab8c44bfaa4f4aa36b64b8155</t>
  </si>
  <si>
    <t>Doc_Combat</t>
  </si>
  <si>
    <t>03f58b4cf03d43929b04aefafdfe9cea</t>
  </si>
  <si>
    <t>dfcf5b3065ea462c9af29b561d6c2f80</t>
  </si>
  <si>
    <t>Doc_RJ</t>
  </si>
  <si>
    <t>158d62d75ce54d848755c5a0aa592ec1</t>
  </si>
  <si>
    <t>DoctorAK</t>
  </si>
  <si>
    <t>edb34280fc1d49f596c35381f7fabe92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</si>
  <si>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</si>
  <si>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</si>
  <si>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</si>
  <si>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</si>
  <si>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</si>
  <si>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</si>
  <si>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</si>
  <si>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</si>
  <si>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</si>
  <si>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</si>
  <si>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</si>
  <si>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</si>
  <si>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</si>
  <si>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</si>
  <si>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</si>
  <si>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</si>
  <si>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</si>
  <si>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</si>
  <si>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</si>
  <si>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</si>
  <si>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</si>
  <si>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</si>
  <si>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</si>
  <si>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</si>
  <si>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</si>
  <si>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</si>
  <si>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</si>
  <si>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</si>
  <si>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</si>
  <si>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</si>
  <si>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DrMcAdams</t>
  </si>
  <si>
    <t>a47b37094574417083a5a0ff904e641b</t>
  </si>
  <si>
    <t>DrRodriguez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</si>
  <si>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</si>
  <si>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</si>
  <si>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</si>
  <si>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</si>
  <si>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</si>
  <si>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</si>
  <si>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</si>
  <si>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</si>
  <si>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DuckDuckPato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</si>
  <si>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</si>
  <si>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</si>
  <si>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</si>
  <si>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</si>
  <si>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</si>
  <si>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</si>
  <si>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</si>
  <si>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</si>
  <si>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</si>
  <si>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</si>
  <si>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</si>
  <si>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53083477115c42d7b3fe43191c21be4d</t>
  </si>
  <si>
    <t>Eric_EE</t>
  </si>
  <si>
    <t>a4a6b625775042f3bbf3bbe12c76b880</t>
  </si>
  <si>
    <t>Eric_EZRunner_L</t>
  </si>
  <si>
    <t>0379349440844f53aefc6e860b1cdbf5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</si>
  <si>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</si>
  <si>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</si>
  <si>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</si>
  <si>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</si>
  <si>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</si>
  <si>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</si>
  <si>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</si>
  <si>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</si>
  <si>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</si>
  <si>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</si>
  <si>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</si>
  <si>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</si>
  <si>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</si>
  <si>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</si>
  <si>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</si>
  <si>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</si>
  <si>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</si>
  <si>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fc0c4836e8ff4428a0fc85e31e8a1f25</t>
  </si>
  <si>
    <t>FEELtheBURN21</t>
  </si>
  <si>
    <t>93e50b5cef1f489481af4b8e0c798537</t>
  </si>
  <si>
    <t>FEENMACHINE22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</si>
  <si>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</si>
  <si>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</si>
  <si>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</si>
  <si>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</si>
  <si>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</si>
  <si>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</si>
  <si>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</si>
  <si>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</si>
  <si>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</si>
  <si>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</si>
  <si>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</si>
  <si>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</si>
  <si>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</si>
  <si>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</si>
  <si>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</si>
  <si>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</si>
  <si>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</si>
  <si>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</si>
  <si>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</si>
  <si>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</si>
  <si>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</si>
  <si>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</si>
  <si>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</si>
  <si>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fly_eagles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</si>
  <si>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</si>
  <si>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</si>
  <si>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</si>
  <si>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</si>
  <si>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</si>
  <si>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</si>
  <si>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</si>
  <si>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ForeverYoung72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</si>
  <si>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</si>
  <si>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</si>
  <si>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</si>
  <si>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</si>
  <si>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</si>
  <si>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Frinkanator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</si>
  <si>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</si>
  <si>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</si>
  <si>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</si>
  <si>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</si>
  <si>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</si>
  <si>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</si>
  <si>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</si>
  <si>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</si>
  <si>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</si>
  <si>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</si>
  <si>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</si>
  <si>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</si>
  <si>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</si>
  <si>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gatorbolt17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</si>
  <si>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</si>
  <si>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</si>
  <si>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</si>
  <si>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</si>
  <si>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</si>
  <si>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</si>
  <si>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</si>
  <si>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</si>
  <si>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</si>
  <si>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GeoffK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</si>
  <si>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</si>
  <si>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</si>
  <si>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</si>
  <si>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</si>
  <si>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</si>
  <si>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</si>
  <si>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</si>
  <si>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</si>
  <si>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</si>
  <si>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</si>
  <si>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</si>
  <si>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</si>
  <si>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GibbyGreenGo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</si>
  <si>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</si>
  <si>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</si>
  <si>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</si>
  <si>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</si>
  <si>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</si>
  <si>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</si>
  <si>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</si>
  <si>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</si>
  <si>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</si>
  <si>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GirlDadSpinnin</t>
  </si>
  <si>
    <t>78d2f0b89cbb4fafbcae99da8d6df11b</t>
  </si>
  <si>
    <t>GiveitSomeBeans</t>
  </si>
  <si>
    <t>0a8a592b36df41b4a6820175a0bdc5db</t>
  </si>
  <si>
    <t>59615d899dbc4d158ceb6fef2a64e164</t>
  </si>
  <si>
    <t>GlutesWitDaFur</t>
  </si>
  <si>
    <t>46aa601c57fa484da3198d1ec3541c0a</t>
  </si>
  <si>
    <t>GOALEXG0</t>
  </si>
  <si>
    <t>9662694af0bd45eca322c3f6af6f6b78</t>
  </si>
  <si>
    <t>f42b73bde43d4a72938644f7ba3977ed</t>
  </si>
  <si>
    <t>GoCrashGo</t>
  </si>
  <si>
    <t>746fe7100e744b35a54d89cce835eed4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</si>
  <si>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</si>
  <si>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</si>
  <si>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</si>
  <si>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</si>
  <si>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</si>
  <si>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</si>
  <si>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</si>
  <si>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</si>
  <si>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</si>
  <si>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</si>
  <si>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</si>
  <si>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</si>
  <si>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GreenMachine_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</si>
  <si>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</si>
  <si>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</si>
  <si>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</si>
  <si>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</si>
  <si>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</si>
  <si>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</si>
  <si>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Guru_R</t>
  </si>
  <si>
    <t>431dad54ccf044a98aea9662010d9a0f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</si>
  <si>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</si>
  <si>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</si>
  <si>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</si>
  <si>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</si>
  <si>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</si>
  <si>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</si>
  <si>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</si>
  <si>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</si>
  <si>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</si>
  <si>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</si>
  <si>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</si>
  <si>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</si>
  <si>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</si>
  <si>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</si>
  <si>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</si>
  <si>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</si>
  <si>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</si>
  <si>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</si>
  <si>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</si>
  <si>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</si>
  <si>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</si>
  <si>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</si>
  <si>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</si>
  <si>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</si>
  <si>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</si>
  <si>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</si>
  <si>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</si>
  <si>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</si>
  <si>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</si>
  <si>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</si>
  <si>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</si>
  <si>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</si>
  <si>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</si>
  <si>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</si>
  <si>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Hffn_N_Pffn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</si>
  <si>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</si>
  <si>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</si>
  <si>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</si>
  <si>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</si>
  <si>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</si>
  <si>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</si>
  <si>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</si>
  <si>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</si>
  <si>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</si>
  <si>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</si>
  <si>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</si>
  <si>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HustlinDChang</t>
  </si>
  <si>
    <t>0f490dc99a6c4bfd8aaca4a1f805f703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</si>
  <si>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</si>
  <si>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</si>
  <si>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</si>
  <si>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</si>
  <si>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</si>
  <si>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</si>
  <si>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</si>
  <si>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</si>
  <si>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</si>
  <si>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</si>
  <si>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</si>
  <si>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</si>
  <si>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</si>
  <si>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</si>
  <si>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</si>
  <si>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</si>
  <si>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781ad1a3f4314dac92d778a2e80f9841</t>
  </si>
  <si>
    <t>iPedal4PorkRoll</t>
  </si>
  <si>
    <t>a5a4bfba773e488b8155542369cb815a</t>
  </si>
  <si>
    <t>I_PulledAHammy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</si>
  <si>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</si>
  <si>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</si>
  <si>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</si>
  <si>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</si>
  <si>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</si>
  <si>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</si>
  <si>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</si>
  <si>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JackSkullington</t>
  </si>
  <si>
    <t>71332814bc29450d98f7a2a5df28e6c6</t>
  </si>
  <si>
    <t>Jake_C_MSP</t>
  </si>
  <si>
    <t>a95594a4bc2348be875a2522f0aa33e9</t>
  </si>
  <si>
    <t>JakeMan1</t>
  </si>
  <si>
    <t>971aa45b97dd4b1b8c55fbdb53d9f604</t>
  </si>
  <si>
    <t>JakeTeague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</si>
  <si>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</si>
  <si>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</si>
  <si>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</si>
  <si>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</si>
  <si>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</si>
  <si>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</si>
  <si>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</si>
  <si>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</si>
  <si>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</si>
  <si>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</si>
  <si>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</si>
  <si>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</si>
  <si>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</si>
  <si>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</si>
  <si>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</si>
  <si>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</si>
  <si>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</si>
  <si>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</si>
  <si>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</si>
  <si>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</si>
  <si>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</si>
  <si>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</si>
  <si>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</si>
  <si>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</si>
  <si>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</si>
  <si>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</si>
  <si>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</si>
  <si>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</si>
  <si>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</si>
  <si>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jeffrichards</t>
  </si>
  <si>
    <t>33d4f15f517942db9b13c6f9e8d6ed63</t>
  </si>
  <si>
    <t>JeffThomas3</t>
  </si>
  <si>
    <t>ce28d02960e84560ae30b7395162fc5a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</si>
  <si>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</si>
  <si>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</si>
  <si>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</si>
  <si>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</si>
  <si>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</si>
  <si>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</si>
  <si>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</si>
  <si>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</si>
  <si>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</si>
  <si>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</si>
  <si>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</si>
  <si>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</si>
  <si>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</si>
  <si>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</si>
  <si>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</si>
  <si>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</si>
  <si>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</si>
  <si>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</si>
  <si>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jigglyjames</t>
  </si>
  <si>
    <t>c0eb889b9eaa440ea32ca2f1d75c4d2d</t>
  </si>
  <si>
    <t>Jim_Bither</t>
  </si>
  <si>
    <t>8374d0c1995a4f7da9099226af5c3500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</si>
  <si>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</si>
  <si>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</si>
  <si>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</si>
  <si>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</si>
  <si>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</si>
  <si>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</si>
  <si>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</si>
  <si>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</si>
  <si>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JMTibbs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</si>
  <si>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</si>
  <si>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</si>
  <si>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</si>
  <si>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</si>
  <si>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</si>
  <si>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</si>
  <si>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</si>
  <si>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</si>
  <si>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Jong16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</si>
  <si>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</si>
  <si>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</si>
  <si>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</si>
  <si>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</si>
  <si>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</si>
  <si>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</si>
  <si>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</si>
  <si>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</si>
  <si>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</si>
  <si>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</si>
  <si>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JPerry99</t>
  </si>
  <si>
    <t>e8ef94f1c445466489f0f9060fad1aee</t>
  </si>
  <si>
    <t>d6f1651e613240b18b438eeddcd5cc9c</t>
  </si>
  <si>
    <t>JReis624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</si>
  <si>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</si>
  <si>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</si>
  <si>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</si>
  <si>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</si>
  <si>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</si>
  <si>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</si>
  <si>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</si>
  <si>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</si>
  <si>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</si>
  <si>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</si>
  <si>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</si>
  <si>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JtothaG</t>
  </si>
  <si>
    <t>04fc711fc59b48039418cd200c45826e</t>
  </si>
  <si>
    <t>JudgeSchrute</t>
  </si>
  <si>
    <t>30dfb4c55ffd4ab79ff8dda8a61f6b8e</t>
  </si>
  <si>
    <t>Judobum</t>
  </si>
  <si>
    <t>f6bbab71968d4e7881b127281185af7c</t>
  </si>
  <si>
    <t>Justang2</t>
  </si>
  <si>
    <t>7475dd0ad6c94976a275009726491a2d</t>
  </si>
  <si>
    <t>justdlwp</t>
  </si>
  <si>
    <t>0bcf39accc37498bbec3ea4f1578a613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</si>
  <si>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</si>
  <si>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</si>
  <si>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</si>
  <si>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</si>
  <si>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</si>
  <si>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</si>
  <si>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</si>
  <si>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</si>
  <si>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</si>
  <si>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</si>
  <si>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</si>
  <si>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</si>
  <si>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</si>
  <si>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</si>
  <si>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</si>
  <si>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</si>
  <si>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</si>
  <si>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</si>
  <si>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</si>
  <si>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</si>
  <si>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kgm_100</t>
  </si>
  <si>
    <t>e711ffbb0fa74bbfb18ac8b0f9f53735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</si>
  <si>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</si>
  <si>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</si>
  <si>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</si>
  <si>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</si>
  <si>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</si>
  <si>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</si>
  <si>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KindaOkAtThis</t>
  </si>
  <si>
    <t>caa359baa9194a0286eeb80b195734b3</t>
  </si>
  <si>
    <t>King_Hippo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</si>
  <si>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</si>
  <si>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</si>
  <si>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</si>
  <si>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</si>
  <si>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</si>
  <si>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</si>
  <si>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</si>
  <si>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</si>
  <si>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knipicna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</si>
  <si>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</si>
  <si>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</si>
  <si>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</si>
  <si>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</si>
  <si>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</si>
  <si>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</si>
  <si>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</si>
  <si>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</si>
  <si>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</si>
  <si>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</si>
  <si>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</si>
  <si>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</si>
  <si>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</si>
  <si>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</si>
  <si>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</si>
  <si>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</si>
  <si>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</si>
  <si>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</si>
  <si>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</si>
  <si>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</si>
  <si>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</si>
  <si>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</si>
  <si>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LahnoMC</t>
  </si>
  <si>
    <t>2a548d978f5e4155aae8ca365228fbe1</t>
  </si>
  <si>
    <t>add61372169a4e03a870ad9fc2e11052</t>
  </si>
  <si>
    <t>d71f3986af3743128149e3e9df160d01</t>
  </si>
  <si>
    <t>Lebo_16</t>
  </si>
  <si>
    <t>9e01079990734bf3b9ecc3d69a0a2be4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</si>
  <si>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</si>
  <si>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</si>
  <si>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</si>
  <si>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</si>
  <si>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</si>
  <si>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</si>
  <si>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</si>
  <si>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</si>
  <si>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</si>
  <si>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</si>
  <si>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LLkoolG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</si>
  <si>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</si>
  <si>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</si>
  <si>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</si>
  <si>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</si>
  <si>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</si>
  <si>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</si>
  <si>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</si>
  <si>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</si>
  <si>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</si>
  <si>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</si>
  <si>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</si>
  <si>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Manison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</si>
  <si>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</si>
  <si>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</si>
  <si>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</si>
  <si>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</si>
  <si>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</si>
  <si>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</si>
  <si>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</si>
  <si>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</si>
  <si>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</si>
  <si>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</si>
  <si>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Matt_C556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</si>
  <si>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</si>
  <si>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</si>
  <si>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</si>
  <si>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</si>
  <si>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</si>
  <si>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</si>
  <si>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MattyC203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</si>
  <si>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</si>
  <si>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</si>
  <si>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</si>
  <si>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</si>
  <si>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</si>
  <si>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</si>
  <si>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</si>
  <si>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</si>
  <si>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</si>
  <si>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</si>
  <si>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</si>
  <si>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</si>
  <si>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</si>
  <si>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mearsbend</t>
  </si>
  <si>
    <t>1d5807de005a4e1abf71c23ca0b6681f</t>
  </si>
  <si>
    <t>MHurn</t>
  </si>
  <si>
    <t>036614a051ef47a0865d6caaa6245f6e</t>
  </si>
  <si>
    <t>Midz</t>
  </si>
  <si>
    <t>7a0fe4f4e6524a4ab6e368c0ca6b2bb7</t>
  </si>
  <si>
    <t>02a1f75929dd4e99adf378236b87722c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</si>
  <si>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</si>
  <si>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</si>
  <si>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</si>
  <si>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</si>
  <si>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</si>
  <si>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</si>
  <si>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</si>
  <si>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</si>
  <si>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</si>
  <si>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</si>
  <si>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</si>
  <si>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</si>
  <si>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</si>
  <si>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</si>
  <si>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</si>
  <si>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MinionMaster_X3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</si>
  <si>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</si>
  <si>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</si>
  <si>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</si>
  <si>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</si>
  <si>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</si>
  <si>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</si>
  <si>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MISTER_KURTIS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</si>
  <si>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</si>
  <si>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</si>
  <si>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</si>
  <si>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</si>
  <si>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</si>
  <si>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</si>
  <si>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</si>
  <si>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</si>
  <si>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</si>
  <si>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</si>
  <si>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</si>
  <si>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</si>
  <si>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</si>
  <si>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</si>
  <si>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</si>
  <si>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</si>
  <si>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</si>
  <si>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</si>
  <si>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</si>
  <si>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</si>
  <si>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</si>
  <si>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</si>
  <si>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</si>
  <si>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</si>
  <si>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</si>
  <si>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</si>
  <si>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</si>
  <si>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</si>
  <si>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</si>
  <si>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</si>
  <si>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</si>
  <si>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</si>
  <si>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</si>
  <si>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</si>
  <si>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</si>
  <si>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</si>
  <si>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</si>
  <si>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</si>
  <si>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</si>
  <si>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</si>
  <si>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NateDog90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</si>
  <si>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</si>
  <si>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</si>
  <si>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</si>
  <si>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</si>
  <si>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</si>
  <si>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</si>
  <si>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</si>
  <si>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New_Me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</si>
  <si>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</si>
  <si>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</si>
  <si>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</si>
  <si>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</si>
  <si>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</si>
  <si>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</si>
  <si>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</si>
  <si>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No1Cares0911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</si>
  <si>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</si>
  <si>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</si>
  <si>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</si>
  <si>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</si>
  <si>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</si>
  <si>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</si>
  <si>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NotEnoughTime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</si>
  <si>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</si>
  <si>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</si>
  <si>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</si>
  <si>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</si>
  <si>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</si>
  <si>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</si>
  <si>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</si>
  <si>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</si>
  <si>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</si>
  <si>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</si>
  <si>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</si>
  <si>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</si>
  <si>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</si>
  <si>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NyYanksFan99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</si>
  <si>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</si>
  <si>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</si>
  <si>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</si>
  <si>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</si>
  <si>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</si>
  <si>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</si>
  <si>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</si>
  <si>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One_11</t>
  </si>
  <si>
    <t>d98f223c6bb64cc38d19ae491b613028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</si>
  <si>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</si>
  <si>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</si>
  <si>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</si>
  <si>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</si>
  <si>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</si>
  <si>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</si>
  <si>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</si>
  <si>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</si>
  <si>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</si>
  <si>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</si>
  <si>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</si>
  <si>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</si>
  <si>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</si>
  <si>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</si>
  <si>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</si>
  <si>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</si>
  <si>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</si>
  <si>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</si>
  <si>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</si>
  <si>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</si>
  <si>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</si>
  <si>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7646bd23ba5b444ea94a0ae925755692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</si>
  <si>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</si>
  <si>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</si>
  <si>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</si>
  <si>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</si>
  <si>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</si>
  <si>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</si>
  <si>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</si>
  <si>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</si>
  <si>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</si>
  <si>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</si>
  <si>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</si>
  <si>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</si>
  <si>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</si>
  <si>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</si>
  <si>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</si>
  <si>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</si>
  <si>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</si>
  <si>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</si>
  <si>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</si>
  <si>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Pelotelho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</si>
  <si>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</si>
  <si>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</si>
  <si>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</si>
  <si>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</si>
  <si>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</si>
  <si>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</si>
  <si>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</si>
  <si>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</si>
  <si>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</si>
  <si>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</si>
  <si>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</si>
  <si>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</si>
  <si>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</si>
  <si>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</si>
  <si>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</si>
  <si>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PiedPiper1422</t>
  </si>
  <si>
    <t>b934ba1145fc4160864aed85117e2f1b</t>
  </si>
  <si>
    <t>PistonPowerSpnr</t>
  </si>
  <si>
    <t>10387333eb4042cba7ece8b840cf5fd0</t>
  </si>
  <si>
    <t>b45e7fe7598d47c38d7641db7c96f133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</si>
  <si>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</si>
  <si>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</si>
  <si>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</si>
  <si>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</si>
  <si>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</si>
  <si>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</si>
  <si>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</si>
  <si>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</si>
  <si>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</si>
  <si>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</si>
  <si>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</si>
  <si>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</si>
  <si>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</si>
  <si>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</si>
  <si>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</si>
  <si>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</si>
  <si>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</si>
  <si>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</si>
  <si>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</si>
  <si>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</si>
  <si>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</si>
  <si>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</si>
  <si>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</si>
  <si>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</si>
  <si>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</si>
  <si>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</si>
  <si>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</si>
  <si>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</si>
  <si>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Psyclesocial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</si>
  <si>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</si>
  <si>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</si>
  <si>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</si>
  <si>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</si>
  <si>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</si>
  <si>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</si>
  <si>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</si>
  <si>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1dfd69c0410a46d7880c4f2016cc6110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</si>
  <si>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</si>
  <si>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</si>
  <si>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</si>
  <si>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</si>
  <si>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</si>
  <si>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</si>
  <si>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</si>
  <si>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Ramblin_Wreck02</t>
  </si>
  <si>
    <t>b6c28f8cfde347ee9d9d435f2dafa217</t>
  </si>
  <si>
    <t>f250ecb63b9d48a7a757329d72f3aa48</t>
  </si>
  <si>
    <t>RayDG</t>
  </si>
  <si>
    <t>0c39a9cf04f243118a3320f6a2521545</t>
  </si>
  <si>
    <t>rayzcar</t>
  </si>
  <si>
    <t>88d60e49ea1d463ca9705166cc14fac4</t>
  </si>
  <si>
    <t>7b0513cfa0354108ba44fdaceecab9bc</t>
  </si>
  <si>
    <t>a8652ba03c5e43c5aeec719341e583f5</t>
  </si>
  <si>
    <t>cb6c279d35e94060998840b3e327692a</t>
  </si>
  <si>
    <t>RevvinKevin1</t>
  </si>
  <si>
    <t>e8155c53db2940e59f6c1a7089316156</t>
  </si>
  <si>
    <t>RHdaddy</t>
  </si>
  <si>
    <t>8b90f6bf2fa1458fa06890fb5f77af11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</si>
  <si>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</si>
  <si>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</si>
  <si>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</si>
  <si>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</si>
  <si>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</si>
  <si>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</si>
  <si>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</si>
  <si>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</si>
  <si>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</si>
  <si>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</si>
  <si>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</si>
  <si>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</si>
  <si>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</si>
  <si>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</si>
  <si>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</si>
  <si>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</si>
  <si>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</si>
  <si>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</si>
  <si>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</si>
  <si>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</si>
  <si>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</si>
  <si>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</si>
  <si>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</si>
  <si>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</si>
  <si>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riding4Hamms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</si>
  <si>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</si>
  <si>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</si>
  <si>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</si>
  <si>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</si>
  <si>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</si>
  <si>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</si>
  <si>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</si>
  <si>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</si>
  <si>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</si>
  <si>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</si>
  <si>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</si>
  <si>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</si>
  <si>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</si>
  <si>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</si>
  <si>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</si>
  <si>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</si>
  <si>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</si>
  <si>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</si>
  <si>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</si>
  <si>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</si>
  <si>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</si>
  <si>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rpbrady</t>
  </si>
  <si>
    <t>a9315c5f4ed7446c8ab64deb8d095c3f</t>
  </si>
  <si>
    <t>RTaylor31</t>
  </si>
  <si>
    <t>cde1a460f2544dbc964906e42e6a99ab</t>
  </si>
  <si>
    <t>RuffRiderTC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</si>
  <si>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</si>
  <si>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</si>
  <si>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</si>
  <si>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</si>
  <si>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</si>
  <si>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</si>
  <si>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</si>
  <si>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Runner204</t>
  </si>
  <si>
    <t>6955b58d5a3e4178b1c043aa84626afc</t>
  </si>
  <si>
    <t>RunnerMan81</t>
  </si>
  <si>
    <t>fd304a8f62f34b79af40e8180af251da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</si>
  <si>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</si>
  <si>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</si>
  <si>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</si>
  <si>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</si>
  <si>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</si>
  <si>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</si>
  <si>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</si>
  <si>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</si>
  <si>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</si>
  <si>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</si>
  <si>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</si>
  <si>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</si>
  <si>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</si>
  <si>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</si>
  <si>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</si>
  <si>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</si>
  <si>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</si>
  <si>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</si>
  <si>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</si>
  <si>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</si>
  <si>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</si>
  <si>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</si>
  <si>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</si>
  <si>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Saint_Nick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</si>
  <si>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</si>
  <si>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</si>
  <si>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</si>
  <si>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</si>
  <si>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</si>
  <si>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</si>
  <si>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</si>
  <si>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</si>
  <si>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</si>
  <si>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</si>
  <si>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</si>
  <si>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</si>
  <si>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</si>
  <si>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</si>
  <si>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</si>
  <si>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</si>
  <si>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</si>
  <si>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ScottSpins79</t>
  </si>
  <si>
    <t>c55e9717f9904133998e94ea92b39660</t>
  </si>
  <si>
    <t>1ab20bc2c4194b7fad53a051aa9b57cb</t>
  </si>
  <si>
    <t>SeanTee</t>
  </si>
  <si>
    <t>58947094d738472c859b4ae17cd1c2d3</t>
  </si>
  <si>
    <t>See_Spot_Spin</t>
  </si>
  <si>
    <t>7bb286e24d4a47f09f7cfd4cfc32ffd4</t>
  </si>
  <si>
    <t>Send_Noods</t>
  </si>
  <si>
    <t>a69ad4a3a6b042ea93d7ba15951aa79d</t>
  </si>
  <si>
    <t>e0df9614360e4ef7a2179682ffd55a0a</t>
  </si>
  <si>
    <t>shagadelic1</t>
  </si>
  <si>
    <t>fc7acade621a475293153579905dcff5</t>
  </si>
  <si>
    <t>Shakes309</t>
  </si>
  <si>
    <t>709ccc5b49a24e568d5d40f13dfecbd9</t>
  </si>
  <si>
    <t>01dd8ab92c82467eb9710a63c8a27c91</t>
  </si>
  <si>
    <t>Shawn729</t>
  </si>
  <si>
    <t>6fd263860df445a9938546dd0c5d49a0</t>
  </si>
  <si>
    <t>SinCitySpins</t>
  </si>
  <si>
    <t>b4f84c67dae8461691894c0406e96202</t>
  </si>
  <si>
    <t>SitAllDayITLife</t>
  </si>
  <si>
    <t>fcfd2d65ace840719f17874dd45b407f</t>
  </si>
  <si>
    <t>sjuhawks19</t>
  </si>
  <si>
    <t>177241e85f3b4f7c86358ba0ea1fc1f1</t>
  </si>
  <si>
    <t>SKennedy504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</si>
  <si>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</si>
  <si>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</si>
  <si>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</si>
  <si>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</si>
  <si>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</si>
  <si>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</si>
  <si>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</si>
  <si>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</si>
  <si>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</si>
  <si>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</si>
  <si>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</si>
  <si>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</si>
  <si>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</si>
  <si>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</si>
  <si>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</si>
  <si>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</si>
  <si>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</si>
  <si>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</si>
  <si>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</si>
  <si>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</si>
  <si>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</si>
  <si>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</si>
  <si>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</si>
  <si>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</si>
  <si>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</si>
  <si>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</si>
  <si>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</si>
  <si>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</si>
  <si>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</si>
  <si>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</si>
  <si>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</si>
  <si>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</si>
  <si>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</si>
  <si>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</si>
  <si>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</si>
  <si>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</si>
  <si>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</si>
  <si>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</si>
  <si>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</si>
  <si>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</si>
  <si>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</si>
  <si>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</si>
  <si>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</si>
  <si>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</si>
  <si>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</si>
  <si>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Spleenless</t>
  </si>
  <si>
    <t>f12ac78d3363422295fc7f5c4cc56ad6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</si>
  <si>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</si>
  <si>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</si>
  <si>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</si>
  <si>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</si>
  <si>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</si>
  <si>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</si>
  <si>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</si>
  <si>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</si>
  <si>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</si>
  <si>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</si>
  <si>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</si>
  <si>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</si>
  <si>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</si>
  <si>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</si>
  <si>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SupaDadBod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</si>
  <si>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</si>
  <si>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</si>
  <si>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</si>
  <si>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</si>
  <si>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</si>
  <si>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</si>
  <si>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</si>
  <si>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</si>
  <si>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</si>
  <si>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</si>
  <si>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</si>
  <si>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</si>
  <si>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</si>
  <si>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Swizzle_theHulk</t>
  </si>
  <si>
    <t>13105b9664bf42e3ada4ae676b01142b</t>
  </si>
  <si>
    <t>1b28f029f4ac4d20b4bef126584821ec</t>
  </si>
  <si>
    <t>t0nyV</t>
  </si>
  <si>
    <t>2160e5776d07409a80fd4c0aee1000f2</t>
  </si>
  <si>
    <t>Tanker_</t>
  </si>
  <si>
    <t>c8c7d523b8a04c05ae099a4101843707</t>
  </si>
  <si>
    <t>TattedDadBod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</si>
  <si>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</si>
  <si>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</si>
  <si>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</si>
  <si>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</si>
  <si>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</si>
  <si>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</si>
  <si>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</si>
  <si>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</si>
  <si>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</si>
  <si>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ThakAttack77</t>
  </si>
  <si>
    <t>fa459c0d681342b089d7587c5dfdfc5d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</si>
  <si>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</si>
  <si>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</si>
  <si>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</si>
  <si>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</si>
  <si>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</si>
  <si>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</si>
  <si>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</si>
  <si>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</si>
  <si>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</si>
  <si>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</si>
  <si>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TheDon07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</si>
  <si>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</si>
  <si>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</si>
  <si>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</si>
  <si>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</si>
  <si>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</si>
  <si>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</si>
  <si>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</si>
  <si>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</si>
  <si>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</si>
  <si>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</si>
  <si>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</si>
  <si>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</si>
  <si>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</si>
  <si>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</si>
  <si>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</si>
  <si>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</si>
  <si>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</si>
  <si>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</si>
  <si>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</si>
  <si>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</si>
  <si>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</si>
  <si>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</si>
  <si>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</si>
  <si>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</si>
  <si>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</si>
  <si>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</si>
  <si>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Thunder_Buddy</t>
  </si>
  <si>
    <t>a6a2a5ba70274203a4e0209ea0e960eb</t>
  </si>
  <si>
    <t>ThunderPony</t>
  </si>
  <si>
    <t>932c7f776981409f8f4997bf3bbfff9c</t>
  </si>
  <si>
    <t>Thundertheyes</t>
  </si>
  <si>
    <t>2af293791d3e43c8b720ef228b97176d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</si>
  <si>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</si>
  <si>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</si>
  <si>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</si>
  <si>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</si>
  <si>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</si>
  <si>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</si>
  <si>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</si>
  <si>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</si>
  <si>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</si>
  <si>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</si>
  <si>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</si>
  <si>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</si>
  <si>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</si>
  <si>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</si>
  <si>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</si>
  <si>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</si>
  <si>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</si>
  <si>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</si>
  <si>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</si>
  <si>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</si>
  <si>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</si>
  <si>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</si>
  <si>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</si>
  <si>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</si>
  <si>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</si>
  <si>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</si>
  <si>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</si>
  <si>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</si>
  <si>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</si>
  <si>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Trail_Runner78</t>
  </si>
  <si>
    <t>a46510e5cd194fbd89f219812f56dbc1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</si>
  <si>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</si>
  <si>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</si>
  <si>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</si>
  <si>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</si>
  <si>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</si>
  <si>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</si>
  <si>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Trwas</t>
  </si>
  <si>
    <t>e1f16cc0913b4522a4c08909099fb5ab</t>
  </si>
  <si>
    <t>2f01f83ae1764063a5a5339406989f2c</t>
  </si>
  <si>
    <t>TurfandTurf</t>
  </si>
  <si>
    <t>97278dc66e4c42e4a4bda3ac8c3d91b7</t>
  </si>
  <si>
    <t>turner37</t>
  </si>
  <si>
    <t>8fb9ac270cb141b39617501506dba624</t>
  </si>
  <si>
    <t>TurntTeacher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</si>
  <si>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</si>
  <si>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</si>
  <si>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</si>
  <si>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</si>
  <si>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</si>
  <si>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</si>
  <si>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</si>
  <si>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</si>
  <si>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</si>
  <si>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</si>
  <si>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</si>
  <si>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</si>
  <si>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</si>
  <si>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</si>
  <si>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</si>
  <si>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</si>
  <si>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</si>
  <si>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</si>
  <si>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</si>
  <si>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</si>
  <si>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</si>
  <si>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Vettecitydad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</si>
  <si>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</si>
  <si>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</si>
  <si>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</si>
  <si>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</si>
  <si>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</si>
  <si>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</si>
  <si>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</si>
  <si>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</si>
  <si>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</si>
  <si>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</si>
  <si>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wapowers</t>
  </si>
  <si>
    <t>ae0235e8a4ac49c0aec19c4750f5d8bf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</si>
  <si>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</si>
  <si>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</si>
  <si>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</si>
  <si>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</si>
  <si>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</si>
  <si>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</si>
  <si>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</si>
  <si>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</si>
  <si>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</si>
  <si>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</si>
  <si>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</si>
  <si>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</si>
  <si>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Wheel_I_AM</t>
  </si>
  <si>
    <t>4691bbf647e647d281cf8e6dd9ac6465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</si>
  <si>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</si>
  <si>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</si>
  <si>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</si>
  <si>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</si>
  <si>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</si>
  <si>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</si>
  <si>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</si>
  <si>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</si>
  <si>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</si>
  <si>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</si>
  <si>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</si>
  <si>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</si>
  <si>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</si>
  <si>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</si>
  <si>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</si>
  <si>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</si>
  <si>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</si>
  <si>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</si>
  <si>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</si>
  <si>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</si>
  <si>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</si>
  <si>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Yes_Way_Jose</t>
  </si>
  <si>
    <t>1aadca414920449d8b542b451273085c</t>
  </si>
  <si>
    <t>YO_ADRIAN_79</t>
  </si>
  <si>
    <t>883c4644af92439ca70c5a9f8cf3431a</t>
  </si>
  <si>
    <t>yoe_yoe</t>
  </si>
  <si>
    <t>8aeb4f22905f44e3b41b2bc4d667b830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</si>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</sst>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9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6" fillId="9" borderId="0" xfId="0" applyFont="1" applyFill="1" applyAlignment="1">
      <alignment vertical="top"/>
    </xf>
    <xf numFmtId="0" fontId="6" fillId="10" borderId="0" xfId="0" applyFont="1" applyFill="1" applyAlignment="1">
      <alignment vertical="top"/>
    </xf>
    <xf numFmtId="0" fontId="0" fillId="10" borderId="0" xfId="0" applyFill="1"/>
    <xf numFmtId="0" fontId="6" fillId="11" borderId="0" xfId="0" applyFont="1" applyFill="1" applyAlignment="1">
      <alignment vertical="top"/>
    </xf>
    <xf numFmtId="0" fontId="0" fillId="11" borderId="0" xfId="0" applyFill="1"/>
    <xf numFmtId="0" fontId="6" fillId="7" borderId="0" xfId="0" applyFont="1" applyFill="1" applyAlignment="1">
      <alignment vertical="top"/>
    </xf>
    <xf numFmtId="0" fontId="0" fillId="7" borderId="0" xfId="0" applyFill="1"/>
    <xf numFmtId="0" fontId="1" fillId="0" borderId="0" xfId="0" applyFont="1" applyAlignment="1">
      <alignment horizontal="center"/>
    </xf>
    <xf numFmtId="22" fontId="0" fillId="0" borderId="0" xfId="0" applyNumberFormat="1"/>
    <xf numFmtId="164" fontId="5" fillId="2" borderId="0" xfId="1" applyNumberFormat="1" applyFont="1" applyFill="1"/>
    <xf numFmtId="49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10" fontId="0" fillId="0" borderId="0" xfId="0" applyNumberFormat="1"/>
    <xf numFmtId="2" fontId="1" fillId="0" borderId="0" xfId="0" applyNumberFormat="1" applyFont="1" applyAlignment="1">
      <alignment wrapText="1"/>
    </xf>
    <xf numFmtId="2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754.62917567510442</c:v>
                </c:pt>
                <c:pt idx="1">
                  <c:v>815.40361524664661</c:v>
                </c:pt>
                <c:pt idx="2">
                  <c:v>678.44766085185643</c:v>
                </c:pt>
                <c:pt idx="3">
                  <c:v>563.27452991385542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15</xdr:col>
      <xdr:colOff>405342</xdr:colOff>
      <xdr:row>3</xdr:row>
      <xdr:rowOff>194733</xdr:rowOff>
    </xdr:from>
    <xdr:to>
      <xdr:col>18</xdr:col>
      <xdr:colOff>454028</xdr:colOff>
      <xdr:row>6</xdr:row>
      <xdr:rowOff>52917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6675" y="840316"/>
          <a:ext cx="1890186" cy="651934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B31" sqref="B31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15" customWidth="1"/>
    <col min="5" max="5" width="4.5703125" style="10" customWidth="1"/>
    <col min="6" max="6" width="19.7109375" style="30" customWidth="1"/>
    <col min="7" max="7" width="18.42578125" style="24" hidden="1" customWidth="1"/>
    <col min="8" max="8" width="25.85546875" style="25" hidden="1" customWidth="1"/>
    <col min="9" max="9" width="34.28515625" style="25" hidden="1" customWidth="1"/>
    <col min="10" max="10" width="16.28515625" style="25" hidden="1" customWidth="1"/>
    <col min="11" max="12" width="15.85546875" style="25" hidden="1" customWidth="1"/>
    <col min="13" max="13" width="2.7109375" style="25" hidden="1" customWidth="1"/>
    <col min="14" max="14" width="22.140625" style="25" hidden="1" customWidth="1"/>
    <col min="15" max="15" width="14" style="26" customWidth="1"/>
    <col min="16" max="18" width="13.85546875" style="27" customWidth="1"/>
    <col min="19" max="19" width="14.28515625" style="25" hidden="1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1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58" t="s">
        <v>29</v>
      </c>
      <c r="B2" s="37" t="s">
        <v>305</v>
      </c>
      <c r="C2" s="37" t="s">
        <v>306</v>
      </c>
      <c r="D2" s="38">
        <v>433</v>
      </c>
      <c r="E2" s="11"/>
      <c r="F2" s="23">
        <f>D2*0.94</f>
        <v>407.02</v>
      </c>
      <c r="G2" s="24">
        <f>IF(O2="Not Found",0,F2)</f>
        <v>407.02</v>
      </c>
      <c r="H2" s="43"/>
      <c r="I2" s="43"/>
      <c r="J2" s="43"/>
      <c r="K2" s="43"/>
      <c r="L2" s="43"/>
      <c r="O2" s="26">
        <f>IFERROR(VLOOKUP(C:C,'Results Data'!A:F,6,FALSE), "Not Found")</f>
        <v>424</v>
      </c>
      <c r="P2" s="27">
        <f>IFERROR(VLOOKUP(C:C,'Results Data'!A:M,13,FALSE), "Not Found")</f>
        <v>80</v>
      </c>
      <c r="Q2" s="27" t="b">
        <f>AND('RIDE DATA'!$A$5&lt;'Registration Data'!$P2,'RIDE DATA'!$B$5&gt;'Registration Data'!$P2)</f>
        <v>1</v>
      </c>
      <c r="R2" s="27">
        <f>IF(Q2=TRUE,O2*0.03,0)</f>
        <v>12.719999999999999</v>
      </c>
      <c r="S2" s="25">
        <f>COUNTIF('Historical Registration Data'!D:D,'Registration Data'!C140)</f>
        <v>0</v>
      </c>
      <c r="T2" s="28">
        <f>R2+O2</f>
        <v>436.72</v>
      </c>
      <c r="U2" s="29">
        <f>T2/F2</f>
        <v>1.0729693872536976</v>
      </c>
      <c r="V2" s="44">
        <f>IF(U2&gt;100%,((U2-1)*10000),0)</f>
        <v>729.69387253697619</v>
      </c>
    </row>
    <row r="3" spans="1:22" x14ac:dyDescent="0.25">
      <c r="A3" s="56" t="s">
        <v>28</v>
      </c>
      <c r="B3" s="37" t="s">
        <v>251</v>
      </c>
      <c r="C3" s="37" t="s">
        <v>252</v>
      </c>
      <c r="D3" s="38">
        <v>742</v>
      </c>
      <c r="E3" s="11"/>
      <c r="F3" s="23">
        <f>D3*0.94</f>
        <v>697.4799999999999</v>
      </c>
      <c r="G3" s="24">
        <f>IF(O3="Not Found",0,F3)</f>
        <v>697.4799999999999</v>
      </c>
      <c r="H3" s="43"/>
      <c r="I3" s="43"/>
      <c r="J3" s="43"/>
      <c r="K3" s="43"/>
      <c r="L3" s="43"/>
      <c r="O3" s="26">
        <f>IFERROR(VLOOKUP(C:C,'Results Data'!A:F,6,FALSE), "Not Found")</f>
        <v>654</v>
      </c>
      <c r="P3" s="27">
        <f>IFERROR(VLOOKUP(C:C,'Results Data'!A:M,13,FALSE), "Not Found")</f>
        <v>78</v>
      </c>
      <c r="Q3" s="27" t="b">
        <f>AND('RIDE DATA'!$A$5&lt;'Registration Data'!$P3,'RIDE DATA'!$B$5&gt;'Registration Data'!$P3)</f>
        <v>1</v>
      </c>
      <c r="R3" s="27">
        <f>IF(Q3=TRUE,O3*0.03,0)</f>
        <v>19.62</v>
      </c>
      <c r="S3" s="25">
        <f>COUNTIF('Historical Registration Data'!D:D,'Registration Data'!C113)</f>
        <v>0</v>
      </c>
      <c r="T3" s="28">
        <f>R3+O3</f>
        <v>673.62</v>
      </c>
      <c r="U3" s="29">
        <f>T3/F3</f>
        <v>0.96579113379595127</v>
      </c>
      <c r="V3" s="44">
        <f>IF(U3&gt;100%,((U3-1)*10000),0)</f>
        <v>0</v>
      </c>
    </row>
    <row r="4" spans="1:22" x14ac:dyDescent="0.25">
      <c r="A4" s="60" t="s">
        <v>26</v>
      </c>
      <c r="B4" s="37" t="s">
        <v>148</v>
      </c>
      <c r="C4" s="37" t="s">
        <v>149</v>
      </c>
      <c r="D4" s="38">
        <v>372</v>
      </c>
      <c r="E4" s="11"/>
      <c r="F4" s="23">
        <f>D4*0.94</f>
        <v>349.68</v>
      </c>
      <c r="G4" s="24">
        <f>IF(O4="Not Found",0,F4)</f>
        <v>349.68</v>
      </c>
      <c r="H4" s="43"/>
      <c r="I4" s="43"/>
      <c r="J4" s="43"/>
      <c r="K4" s="43"/>
      <c r="L4" s="43"/>
      <c r="O4" s="26">
        <f>IFERROR(VLOOKUP(C:C,'Results Data'!A:F,6,FALSE), "Not Found")</f>
        <v>334</v>
      </c>
      <c r="P4" s="27">
        <f>IFERROR(VLOOKUP(C:C,'Results Data'!A:M,13,FALSE), "Not Found")</f>
        <v>82</v>
      </c>
      <c r="Q4" s="27" t="b">
        <f>AND('RIDE DATA'!$A$5&lt;'Registration Data'!$P4,'RIDE DATA'!$B$5&gt;'Registration Data'!$P4)</f>
        <v>1</v>
      </c>
      <c r="R4" s="27">
        <f>IF(Q4=TRUE,O4*0.03,0)</f>
        <v>10.02</v>
      </c>
      <c r="S4" s="25">
        <f>COUNTIF('Historical Registration Data'!D:D,'Registration Data'!C60)</f>
        <v>0</v>
      </c>
      <c r="T4" s="28">
        <f>R4+O4</f>
        <v>344.02</v>
      </c>
      <c r="U4" s="29">
        <f>T4/F4</f>
        <v>0.98381377259208413</v>
      </c>
      <c r="V4" s="44">
        <f>IF(U4&gt;100%,((U4-1)*10000),0)</f>
        <v>0</v>
      </c>
    </row>
    <row r="5" spans="1:22" x14ac:dyDescent="0.25">
      <c r="A5" s="60" t="s">
        <v>26</v>
      </c>
      <c r="B5" s="37" t="s">
        <v>32</v>
      </c>
      <c r="C5" s="37" t="s">
        <v>33</v>
      </c>
      <c r="D5" s="38">
        <v>771</v>
      </c>
      <c r="E5" s="11"/>
      <c r="F5" s="23">
        <f>D5*0.94</f>
        <v>724.74</v>
      </c>
      <c r="G5" s="24">
        <f>IF(O5="Not Found",0,F5)</f>
        <v>724.74</v>
      </c>
      <c r="H5" s="43"/>
      <c r="I5" s="43"/>
      <c r="J5" s="43"/>
      <c r="K5" s="43"/>
      <c r="L5" s="43"/>
      <c r="O5" s="26">
        <f>IFERROR(VLOOKUP(C:C,'Results Data'!A:F,6,FALSE), "Not Found")</f>
        <v>774</v>
      </c>
      <c r="P5" s="27">
        <f>IFERROR(VLOOKUP(C:C,'Results Data'!A:M,13,FALSE), "Not Found")</f>
        <v>76</v>
      </c>
      <c r="Q5" s="27" t="b">
        <f>AND('RIDE DATA'!$A$5&lt;'Registration Data'!$P5,'RIDE DATA'!$B$5&gt;'Registration Data'!$P5)</f>
        <v>1</v>
      </c>
      <c r="R5" s="27">
        <f>IF(Q5=TRUE,O5*0.03,0)</f>
        <v>23.22</v>
      </c>
      <c r="S5" s="25">
        <f>COUNTIF('Historical Registration Data'!D:D,'Registration Data'!C2)</f>
        <v>0</v>
      </c>
      <c r="T5" s="28">
        <f>R5+O5</f>
        <v>797.22</v>
      </c>
      <c r="U5" s="29">
        <f>T5/F5</f>
        <v>1.100008278831029</v>
      </c>
      <c r="V5" s="44">
        <f>IF(U5&gt;100%,((U5-1)*10000),0)</f>
        <v>1000.0827883102903</v>
      </c>
    </row>
    <row r="6" spans="1:22" x14ac:dyDescent="0.25">
      <c r="A6" s="56"/>
      <c r="B6" s="37" t="s">
        <v>243</v>
      </c>
      <c r="C6" s="37" t="s">
        <v>244</v>
      </c>
      <c r="D6" s="38">
        <v>548</v>
      </c>
      <c r="E6" s="11"/>
      <c r="F6" s="23">
        <f>D6*0.94</f>
        <v>515.12</v>
      </c>
      <c r="G6" s="24">
        <f>IF(O6="Not Found",0,F6)</f>
        <v>0</v>
      </c>
      <c r="H6" s="43"/>
      <c r="I6" s="43"/>
      <c r="J6" s="43"/>
      <c r="K6" s="43"/>
      <c r="L6" s="43"/>
      <c r="O6" s="26" t="str">
        <f>IFERROR(VLOOKUP(C:C,'Results Data'!A:F,6,FALSE), "Not Found")</f>
        <v>Not Found</v>
      </c>
      <c r="P6" s="27" t="str">
        <f>IFERROR(VLOOKUP(C:C,'Results Data'!A:M,13,FALSE), "Not Found")</f>
        <v>Not Found</v>
      </c>
      <c r="Q6" s="27" t="b">
        <f>AND('RIDE DATA'!$A$5&lt;'Registration Data'!$P6,'RIDE DATA'!$B$5&gt;'Registration Data'!$P6)</f>
        <v>0</v>
      </c>
      <c r="R6" s="27">
        <f>IF(Q6=TRUE,O6*0.03,0)</f>
        <v>0</v>
      </c>
      <c r="S6" s="25">
        <f>COUNTIF('Historical Registration Data'!D:D,'Registration Data'!C109)</f>
        <v>0</v>
      </c>
      <c r="T6" s="28" t="e">
        <f>R6+O6</f>
        <v>#VALUE!</v>
      </c>
      <c r="U6" s="29" t="e">
        <f>T6/F6</f>
        <v>#VALUE!</v>
      </c>
      <c r="V6" s="44"/>
    </row>
    <row r="7" spans="1:22" x14ac:dyDescent="0.25">
      <c r="A7" s="56"/>
      <c r="B7" s="37" t="s">
        <v>68</v>
      </c>
      <c r="C7" s="37" t="s">
        <v>69</v>
      </c>
      <c r="D7" s="38">
        <v>275</v>
      </c>
      <c r="E7" s="11"/>
      <c r="F7" s="23">
        <f>D7*0.94</f>
        <v>258.5</v>
      </c>
      <c r="G7" s="24">
        <f>IF(O7="Not Found",0,F7)</f>
        <v>258.5</v>
      </c>
      <c r="H7" s="43"/>
      <c r="I7" s="43"/>
      <c r="J7" s="43"/>
      <c r="K7" s="43"/>
      <c r="L7" s="43"/>
      <c r="O7" s="26">
        <f>IFERROR(VLOOKUP(C:C,'Results Data'!A:F,6,FALSE), "Not Found")</f>
        <v>0</v>
      </c>
      <c r="P7" s="27">
        <f>IFERROR(VLOOKUP(C:C,'Results Data'!A:M,13,FALSE), "Not Found")</f>
        <v>0</v>
      </c>
      <c r="Q7" s="27" t="b">
        <f>AND('RIDE DATA'!$A$5&lt;'Registration Data'!$P7,'RIDE DATA'!$B$5&gt;'Registration Data'!$P7)</f>
        <v>0</v>
      </c>
      <c r="R7" s="27">
        <f>IF(Q7=TRUE,O7*0.03,0)</f>
        <v>0</v>
      </c>
      <c r="S7" s="25">
        <f>COUNTIF('Historical Registration Data'!D:D,'Registration Data'!C20)</f>
        <v>0</v>
      </c>
      <c r="T7" s="28">
        <f>R7+O7</f>
        <v>0</v>
      </c>
      <c r="U7" s="29">
        <f>T7/F7</f>
        <v>0</v>
      </c>
      <c r="V7" s="44">
        <f>IF(U7&gt;100%,((U7-1)*10000),0)</f>
        <v>0</v>
      </c>
    </row>
    <row r="8" spans="1:22" x14ac:dyDescent="0.25">
      <c r="A8" s="56" t="s">
        <v>28</v>
      </c>
      <c r="B8" s="37" t="s">
        <v>245</v>
      </c>
      <c r="C8" s="37" t="s">
        <v>246</v>
      </c>
      <c r="D8" s="38">
        <v>410</v>
      </c>
      <c r="E8" s="11"/>
      <c r="F8" s="23">
        <f>D8*0.94</f>
        <v>385.4</v>
      </c>
      <c r="G8" s="24">
        <f>IF(O8="Not Found",0,F8)</f>
        <v>385.4</v>
      </c>
      <c r="H8" s="43" t="s">
        <v>338</v>
      </c>
      <c r="I8" s="43" t="s">
        <v>339</v>
      </c>
      <c r="J8" s="43"/>
      <c r="K8" s="43"/>
      <c r="L8" s="43"/>
      <c r="O8" s="26">
        <f>IFERROR(VLOOKUP(C:C,'Results Data'!A:F,6,FALSE), "Not Found")</f>
        <v>419</v>
      </c>
      <c r="P8" s="27">
        <f>IFERROR(VLOOKUP(C:C,'Results Data'!A:M,13,FALSE), "Not Found")</f>
        <v>79</v>
      </c>
      <c r="Q8" s="27" t="b">
        <f>AND('RIDE DATA'!$A$5&lt;'Registration Data'!$P8,'RIDE DATA'!$B$5&gt;'Registration Data'!$P8)</f>
        <v>1</v>
      </c>
      <c r="R8" s="27">
        <f>IF(Q8=TRUE,O8*0.03,0)</f>
        <v>12.57</v>
      </c>
      <c r="S8" s="25">
        <f>COUNTIF('Historical Registration Data'!D:D,'Registration Data'!C110)</f>
        <v>0</v>
      </c>
      <c r="T8" s="28">
        <f>R8+O8</f>
        <v>431.57</v>
      </c>
      <c r="U8" s="29">
        <f>T8/F8</f>
        <v>1.1197976128697458</v>
      </c>
      <c r="V8" s="44">
        <f>IF(U8&gt;100%,((U8-1)*10000),0)</f>
        <v>1197.9761286974576</v>
      </c>
    </row>
    <row r="9" spans="1:22" x14ac:dyDescent="0.25">
      <c r="A9" s="58"/>
      <c r="B9" s="37" t="s">
        <v>92</v>
      </c>
      <c r="C9" s="37" t="s">
        <v>93</v>
      </c>
      <c r="D9" s="38">
        <v>468</v>
      </c>
      <c r="E9" s="11"/>
      <c r="F9" s="23">
        <f>D9*0.94</f>
        <v>439.91999999999996</v>
      </c>
      <c r="G9" s="24">
        <f>IF(O9="Not Found",0,F9)</f>
        <v>439.91999999999996</v>
      </c>
      <c r="H9" s="43"/>
      <c r="I9" s="43"/>
      <c r="J9" s="43"/>
      <c r="K9" s="43"/>
      <c r="L9" s="43"/>
      <c r="O9" s="26">
        <f>IFERROR(VLOOKUP(C:C,'Results Data'!A:F,6,FALSE), "Not Found")</f>
        <v>0</v>
      </c>
      <c r="P9" s="27">
        <f>IFERROR(VLOOKUP(C:C,'Results Data'!A:M,13,FALSE), "Not Found")</f>
        <v>0</v>
      </c>
      <c r="Q9" s="27" t="b">
        <f>AND('RIDE DATA'!$A$5&lt;'Registration Data'!$P9,'RIDE DATA'!$B$5&gt;'Registration Data'!$P9)</f>
        <v>0</v>
      </c>
      <c r="R9" s="27">
        <f>IF(Q9=TRUE,O9*0.03,0)</f>
        <v>0</v>
      </c>
      <c r="S9" s="25">
        <f>COUNTIF('Historical Registration Data'!D:D,'Registration Data'!C32)</f>
        <v>0</v>
      </c>
      <c r="T9" s="28">
        <f>R9+O9</f>
        <v>0</v>
      </c>
      <c r="U9" s="29">
        <f>T9/F9</f>
        <v>0</v>
      </c>
      <c r="V9" s="44">
        <f>IF(U9&gt;100%,((U9-1)*10000),0)</f>
        <v>0</v>
      </c>
    </row>
    <row r="10" spans="1:22" x14ac:dyDescent="0.25">
      <c r="A10" s="56" t="s">
        <v>28</v>
      </c>
      <c r="B10" s="37" t="s">
        <v>48</v>
      </c>
      <c r="C10" s="37" t="s">
        <v>49</v>
      </c>
      <c r="D10" s="38">
        <v>506</v>
      </c>
      <c r="E10" s="11"/>
      <c r="F10" s="23">
        <f>D10*0.94</f>
        <v>475.64</v>
      </c>
      <c r="G10" s="24">
        <f>IF(O10="Not Found",0,F10)</f>
        <v>475.64</v>
      </c>
      <c r="H10" s="43" t="s">
        <v>335</v>
      </c>
      <c r="I10" s="43" t="s">
        <v>336</v>
      </c>
      <c r="J10" s="43"/>
      <c r="K10" s="43"/>
      <c r="L10" s="43" t="s">
        <v>341</v>
      </c>
      <c r="O10" s="26">
        <f>IFERROR(VLOOKUP(C:C,'Results Data'!A:F,6,FALSE), "Not Found")</f>
        <v>486</v>
      </c>
      <c r="P10" s="27">
        <f>IFERROR(VLOOKUP(C:C,'Results Data'!A:M,13,FALSE), "Not Found")</f>
        <v>81</v>
      </c>
      <c r="Q10" s="27" t="b">
        <f>AND('RIDE DATA'!$A$5&lt;'Registration Data'!$P10,'RIDE DATA'!$B$5&gt;'Registration Data'!$P10)</f>
        <v>1</v>
      </c>
      <c r="R10" s="27">
        <f>IF(Q10=TRUE,O10*0.03,0)</f>
        <v>14.58</v>
      </c>
      <c r="S10" s="25">
        <f>COUNTIF('Historical Registration Data'!D:D,'Registration Data'!C10)</f>
        <v>0</v>
      </c>
      <c r="T10" s="28">
        <f>R10+O10</f>
        <v>500.58</v>
      </c>
      <c r="U10" s="29">
        <f>T10/F10</f>
        <v>1.0524346144142629</v>
      </c>
      <c r="V10" s="44">
        <f>IF(U10&gt;100%,((U10-1)*10000),0)</f>
        <v>524.34614414262887</v>
      </c>
    </row>
    <row r="11" spans="1:22" x14ac:dyDescent="0.25">
      <c r="A11" s="55" t="s">
        <v>25</v>
      </c>
      <c r="B11" s="37" t="s">
        <v>108</v>
      </c>
      <c r="C11" s="37" t="s">
        <v>109</v>
      </c>
      <c r="D11" s="38">
        <v>271</v>
      </c>
      <c r="E11" s="11" t="s">
        <v>362</v>
      </c>
      <c r="F11" s="23">
        <f>D11*0.94</f>
        <v>254.73999999999998</v>
      </c>
      <c r="G11" s="24">
        <f>IF(O11="Not Found",0,F11)</f>
        <v>254.73999999999998</v>
      </c>
      <c r="H11" s="43"/>
      <c r="I11" s="43" t="s">
        <v>349</v>
      </c>
      <c r="J11" s="43"/>
      <c r="K11" s="43"/>
      <c r="L11" s="43"/>
      <c r="O11" s="26">
        <f>IFERROR(VLOOKUP(C:C,'Results Data'!A:F,6,FALSE), "Not Found")</f>
        <v>296</v>
      </c>
      <c r="P11" s="27">
        <f>IFERROR(VLOOKUP(C:C,'Results Data'!A:M,13,FALSE), "Not Found")</f>
        <v>86</v>
      </c>
      <c r="Q11" s="27" t="b">
        <f>AND('RIDE DATA'!$A$5&lt;'Registration Data'!$P11,'RIDE DATA'!$B$5&gt;'Registration Data'!$P11)</f>
        <v>0</v>
      </c>
      <c r="R11" s="27">
        <f>IF(Q11=TRUE,O11*0.03,0)</f>
        <v>0</v>
      </c>
      <c r="S11" s="25">
        <f>COUNTIF('Historical Registration Data'!D:D,'Registration Data'!C40)</f>
        <v>0</v>
      </c>
      <c r="T11" s="28">
        <f>R11+O11</f>
        <v>296</v>
      </c>
      <c r="U11" s="29">
        <f>T11/F11</f>
        <v>1.1619690664991758</v>
      </c>
      <c r="V11" s="64">
        <v>1200</v>
      </c>
    </row>
    <row r="12" spans="1:22" x14ac:dyDescent="0.25">
      <c r="A12" s="60" t="s">
        <v>26</v>
      </c>
      <c r="B12" s="37" t="s">
        <v>217</v>
      </c>
      <c r="C12" s="37" t="s">
        <v>218</v>
      </c>
      <c r="D12" s="38">
        <v>400</v>
      </c>
      <c r="E12" s="11"/>
      <c r="F12" s="23">
        <f>D12*0.94</f>
        <v>376</v>
      </c>
      <c r="G12" s="24">
        <f>IF(O12="Not Found",0,F12)</f>
        <v>376</v>
      </c>
      <c r="H12" s="43"/>
      <c r="I12" s="43"/>
      <c r="J12" s="43"/>
      <c r="K12" s="43"/>
      <c r="L12" s="43"/>
      <c r="O12" s="26">
        <f>IFERROR(VLOOKUP(C:C,'Results Data'!A:F,6,FALSE), "Not Found")</f>
        <v>172</v>
      </c>
      <c r="P12" s="27">
        <f>IFERROR(VLOOKUP(C:C,'Results Data'!A:M,13,FALSE), "Not Found")</f>
        <v>77</v>
      </c>
      <c r="Q12" s="27" t="b">
        <f>AND('RIDE DATA'!$A$5&lt;'Registration Data'!$P12,'RIDE DATA'!$B$5&gt;'Registration Data'!$P12)</f>
        <v>1</v>
      </c>
      <c r="R12" s="27">
        <f>IF(Q12=TRUE,O12*0.03,0)</f>
        <v>5.16</v>
      </c>
      <c r="S12" s="25">
        <f>COUNTIF('Historical Registration Data'!D:D,'Registration Data'!C95)</f>
        <v>0</v>
      </c>
      <c r="T12" s="28">
        <f>R12+O12</f>
        <v>177.16</v>
      </c>
      <c r="U12" s="29">
        <f>T12/F12</f>
        <v>0.47117021276595744</v>
      </c>
      <c r="V12" s="44">
        <f>IF(U12&gt;100%,((U12-1)*10000),0)</f>
        <v>0</v>
      </c>
    </row>
    <row r="13" spans="1:22" x14ac:dyDescent="0.25">
      <c r="A13" s="60" t="s">
        <v>26</v>
      </c>
      <c r="B13" s="37" t="s">
        <v>281</v>
      </c>
      <c r="C13" s="37" t="s">
        <v>282</v>
      </c>
      <c r="D13" s="38">
        <v>346</v>
      </c>
      <c r="E13" s="11"/>
      <c r="F13" s="23">
        <f>D13*0.94</f>
        <v>325.24</v>
      </c>
      <c r="G13" s="24">
        <f>IF(O13="Not Found",0,F13)</f>
        <v>325.24</v>
      </c>
      <c r="H13" s="43"/>
      <c r="I13" s="43"/>
      <c r="J13" s="43"/>
      <c r="K13" s="43"/>
      <c r="L13" s="43"/>
      <c r="O13" s="26">
        <f>IFERROR(VLOOKUP(C:C,'Results Data'!A:F,6,FALSE), "Not Found")</f>
        <v>331</v>
      </c>
      <c r="P13" s="27">
        <f>IFERROR(VLOOKUP(C:C,'Results Data'!A:M,13,FALSE), "Not Found")</f>
        <v>79</v>
      </c>
      <c r="Q13" s="27" t="b">
        <f>AND('RIDE DATA'!$A$5&lt;'Registration Data'!$P13,'RIDE DATA'!$B$5&gt;'Registration Data'!$P13)</f>
        <v>1</v>
      </c>
      <c r="R13" s="27">
        <f>IF(Q13=TRUE,O13*0.03,0)</f>
        <v>9.93</v>
      </c>
      <c r="S13" s="25">
        <f>COUNTIF('Historical Registration Data'!D:D,'Registration Data'!C128)</f>
        <v>0</v>
      </c>
      <c r="T13" s="28">
        <f>R13+O13</f>
        <v>340.93</v>
      </c>
      <c r="U13" s="29">
        <f>T13/F13</f>
        <v>1.0482412987332432</v>
      </c>
      <c r="V13" s="44">
        <f>IF(U13&gt;100%,((U13-1)*10000),0)</f>
        <v>482.41298733243229</v>
      </c>
    </row>
    <row r="14" spans="1:22" x14ac:dyDescent="0.25">
      <c r="A14" s="60" t="s">
        <v>26</v>
      </c>
      <c r="B14" s="37" t="s">
        <v>52</v>
      </c>
      <c r="C14" s="37" t="s">
        <v>53</v>
      </c>
      <c r="D14" s="38">
        <v>380</v>
      </c>
      <c r="E14" s="11"/>
      <c r="F14" s="23">
        <f>D14*0.94</f>
        <v>357.2</v>
      </c>
      <c r="G14" s="24">
        <f>IF(O14="Not Found",0,F14)</f>
        <v>357.2</v>
      </c>
      <c r="H14" s="43" t="s">
        <v>335</v>
      </c>
      <c r="I14" s="43" t="s">
        <v>336</v>
      </c>
      <c r="J14" s="43"/>
      <c r="K14" s="43"/>
      <c r="L14" s="43"/>
      <c r="O14" s="26">
        <f>IFERROR(VLOOKUP(C:C,'Results Data'!A:F,6,FALSE), "Not Found")</f>
        <v>381</v>
      </c>
      <c r="P14" s="27">
        <f>IFERROR(VLOOKUP(C:C,'Results Data'!A:M,13,FALSE), "Not Found")</f>
        <v>81</v>
      </c>
      <c r="Q14" s="27" t="b">
        <f>AND('RIDE DATA'!$A$5&lt;'Registration Data'!$P14,'RIDE DATA'!$B$5&gt;'Registration Data'!$P14)</f>
        <v>1</v>
      </c>
      <c r="R14" s="27">
        <f>IF(Q14=TRUE,O14*0.03,0)</f>
        <v>11.43</v>
      </c>
      <c r="S14" s="25">
        <f>COUNTIF('Historical Registration Data'!D:D,'Registration Data'!C12)</f>
        <v>0</v>
      </c>
      <c r="T14" s="28">
        <f>R14+O14</f>
        <v>392.43</v>
      </c>
      <c r="U14" s="29">
        <f>T14/F14</f>
        <v>1.0986282194848824</v>
      </c>
      <c r="V14" s="44">
        <f>IF(U14&gt;100%,((U14-1)*10000),0)</f>
        <v>986.28219484882425</v>
      </c>
    </row>
    <row r="15" spans="1:22" x14ac:dyDescent="0.25">
      <c r="A15" s="56" t="s">
        <v>28</v>
      </c>
      <c r="B15" s="37" t="s">
        <v>138</v>
      </c>
      <c r="C15" s="37" t="s">
        <v>139</v>
      </c>
      <c r="D15" s="38">
        <v>557</v>
      </c>
      <c r="E15" s="11"/>
      <c r="F15" s="23">
        <f>D15*0.94</f>
        <v>523.57999999999993</v>
      </c>
      <c r="G15" s="24">
        <f>IF(O15="Not Found",0,F15)</f>
        <v>523.57999999999993</v>
      </c>
      <c r="H15" s="43" t="s">
        <v>335</v>
      </c>
      <c r="I15" s="43" t="s">
        <v>336</v>
      </c>
      <c r="J15" s="43"/>
      <c r="K15" s="43"/>
      <c r="L15" s="43" t="s">
        <v>341</v>
      </c>
      <c r="O15" s="26">
        <f>IFERROR(VLOOKUP(C:C,'Results Data'!A:F,6,FALSE), "Not Found")</f>
        <v>571</v>
      </c>
      <c r="P15" s="27">
        <f>IFERROR(VLOOKUP(C:C,'Results Data'!A:M,13,FALSE), "Not Found")</f>
        <v>80</v>
      </c>
      <c r="Q15" s="27" t="b">
        <f>AND('RIDE DATA'!$A$5&lt;'Registration Data'!$P15,'RIDE DATA'!$B$5&gt;'Registration Data'!$P15)</f>
        <v>1</v>
      </c>
      <c r="R15" s="27">
        <f>IF(Q15=TRUE,O15*0.03,0)</f>
        <v>17.13</v>
      </c>
      <c r="S15" s="25">
        <f>COUNTIF('Historical Registration Data'!D:D,'Registration Data'!C55)</f>
        <v>0</v>
      </c>
      <c r="T15" s="28">
        <f>R15+O15</f>
        <v>588.13</v>
      </c>
      <c r="U15" s="29">
        <f>T15/F15</f>
        <v>1.1232858397952559</v>
      </c>
      <c r="V15" s="64">
        <v>1200</v>
      </c>
    </row>
    <row r="16" spans="1:22" x14ac:dyDescent="0.25">
      <c r="A16" s="55" t="s">
        <v>25</v>
      </c>
      <c r="B16" s="37" t="s">
        <v>94</v>
      </c>
      <c r="C16" s="37" t="s">
        <v>95</v>
      </c>
      <c r="D16" s="38">
        <v>596</v>
      </c>
      <c r="E16" s="11"/>
      <c r="F16" s="23">
        <f>D16*0.94</f>
        <v>560.24</v>
      </c>
      <c r="G16" s="24">
        <f>IF(O16="Not Found",0,F16)</f>
        <v>560.24</v>
      </c>
      <c r="H16" s="43"/>
      <c r="I16" s="43"/>
      <c r="J16" s="43"/>
      <c r="K16" s="43"/>
      <c r="L16" s="43"/>
      <c r="O16" s="26">
        <f>IFERROR(VLOOKUP(C:C,'Results Data'!A:F,6,FALSE), "Not Found")</f>
        <v>581</v>
      </c>
      <c r="P16" s="27">
        <f>IFERROR(VLOOKUP(C:C,'Results Data'!A:M,13,FALSE), "Not Found")</f>
        <v>77</v>
      </c>
      <c r="Q16" s="27" t="b">
        <f>AND('RIDE DATA'!$A$5&lt;'Registration Data'!$P16,'RIDE DATA'!$B$5&gt;'Registration Data'!$P16)</f>
        <v>1</v>
      </c>
      <c r="R16" s="27">
        <f>IF(Q16=TRUE,O16*0.03,0)</f>
        <v>17.43</v>
      </c>
      <c r="S16" s="25">
        <f>COUNTIF('Historical Registration Data'!D:D,'Registration Data'!C33)</f>
        <v>0</v>
      </c>
      <c r="T16" s="28">
        <f>R16+O16</f>
        <v>598.42999999999995</v>
      </c>
      <c r="U16" s="29">
        <f>T16/F16</f>
        <v>1.0681672140511209</v>
      </c>
      <c r="V16" s="44">
        <f>IF(U16&gt;100%,((U16-1)*10000),0)</f>
        <v>681.67214051120914</v>
      </c>
    </row>
    <row r="17" spans="1:23" x14ac:dyDescent="0.25">
      <c r="A17" s="55" t="s">
        <v>25</v>
      </c>
      <c r="B17" s="37" t="s">
        <v>275</v>
      </c>
      <c r="C17" s="37" t="s">
        <v>276</v>
      </c>
      <c r="D17" s="38">
        <v>400</v>
      </c>
      <c r="E17" s="11"/>
      <c r="F17" s="23">
        <f>D17*0.94</f>
        <v>376</v>
      </c>
      <c r="G17" s="24">
        <f>IF(O17="Not Found",0,F17)</f>
        <v>376</v>
      </c>
      <c r="H17" s="43"/>
      <c r="I17" s="43"/>
      <c r="J17" s="43"/>
      <c r="K17" s="43"/>
      <c r="L17" s="43"/>
      <c r="O17" s="26">
        <f>IFERROR(VLOOKUP(C:C,'Results Data'!A:F,6,FALSE), "Not Found")</f>
        <v>339</v>
      </c>
      <c r="P17" s="27">
        <f>IFERROR(VLOOKUP(C:C,'Results Data'!A:M,13,FALSE), "Not Found")</f>
        <v>76</v>
      </c>
      <c r="Q17" s="27" t="b">
        <f>AND('RIDE DATA'!$A$5&lt;'Registration Data'!$P17,'RIDE DATA'!$B$5&gt;'Registration Data'!$P17)</f>
        <v>1</v>
      </c>
      <c r="R17" s="27">
        <f>IF(Q17=TRUE,O17*0.03,0)</f>
        <v>10.17</v>
      </c>
      <c r="S17" s="25">
        <f>COUNTIF('Historical Registration Data'!D:D,'Registration Data'!C125)</f>
        <v>0</v>
      </c>
      <c r="T17" s="28">
        <f>R17+O17</f>
        <v>349.17</v>
      </c>
      <c r="U17" s="29">
        <f>T17/F17</f>
        <v>0.92864361702127662</v>
      </c>
      <c r="V17" s="44">
        <f>IF(U17&gt;100%,((U17-1)*10000),0)</f>
        <v>0</v>
      </c>
    </row>
    <row r="18" spans="1:23" x14ac:dyDescent="0.25">
      <c r="A18" s="56" t="s">
        <v>28</v>
      </c>
      <c r="B18" s="37" t="s">
        <v>323</v>
      </c>
      <c r="C18" s="37" t="s">
        <v>324</v>
      </c>
      <c r="D18" s="38">
        <v>356</v>
      </c>
      <c r="E18" s="11"/>
      <c r="F18" s="23">
        <f>D18*0.94</f>
        <v>334.64</v>
      </c>
      <c r="G18" s="24">
        <f>IF(O18="Not Found",0,F18)</f>
        <v>334.64</v>
      </c>
      <c r="H18" s="43" t="s">
        <v>338</v>
      </c>
      <c r="I18" s="43"/>
      <c r="J18" s="43"/>
      <c r="K18" s="43"/>
      <c r="L18" s="43"/>
      <c r="O18" s="26">
        <f>IFERROR(VLOOKUP(C:C,'Results Data'!A:F,6,FALSE), "Not Found")</f>
        <v>273</v>
      </c>
      <c r="P18" s="27">
        <f>IFERROR(VLOOKUP(C:C,'Results Data'!A:M,13,FALSE), "Not Found")</f>
        <v>81</v>
      </c>
      <c r="Q18" s="27" t="b">
        <f>AND('RIDE DATA'!$A$5&lt;'Registration Data'!$P18,'RIDE DATA'!$B$5&gt;'Registration Data'!$P18)</f>
        <v>1</v>
      </c>
      <c r="R18" s="27">
        <f>IF(Q18=TRUE,O18*0.03,0)</f>
        <v>8.19</v>
      </c>
      <c r="S18" s="25">
        <f>COUNTIF('Historical Registration Data'!D:D,'Registration Data'!C150)</f>
        <v>0</v>
      </c>
      <c r="T18" s="28">
        <f>R18+O18</f>
        <v>281.19</v>
      </c>
      <c r="U18" s="29">
        <f>T18/F18</f>
        <v>0.84027611761893384</v>
      </c>
      <c r="V18" s="44">
        <f>IF(U18&gt;100%,((U18-1)*10000),0)</f>
        <v>0</v>
      </c>
    </row>
    <row r="19" spans="1:23" x14ac:dyDescent="0.25">
      <c r="A19" s="60"/>
      <c r="B19" s="37" t="s">
        <v>295</v>
      </c>
      <c r="C19" s="37" t="s">
        <v>296</v>
      </c>
      <c r="D19" s="38">
        <v>305</v>
      </c>
      <c r="E19" s="11"/>
      <c r="F19" s="23">
        <f>D19*0.94</f>
        <v>286.7</v>
      </c>
      <c r="G19" s="24">
        <f>IF(O19="Not Found",0,F19)</f>
        <v>286.7</v>
      </c>
      <c r="H19" s="43"/>
      <c r="I19" s="43"/>
      <c r="J19" s="43"/>
      <c r="K19" s="43"/>
      <c r="L19" s="43"/>
      <c r="O19" s="26">
        <f>IFERROR(VLOOKUP(C:C,'Results Data'!A:F,6,FALSE), "Not Found")</f>
        <v>0</v>
      </c>
      <c r="P19" s="27">
        <f>IFERROR(VLOOKUP(C:C,'Results Data'!A:M,13,FALSE), "Not Found")</f>
        <v>0</v>
      </c>
      <c r="Q19" s="27" t="b">
        <f>AND('RIDE DATA'!$A$5&lt;'Registration Data'!$P19,'RIDE DATA'!$B$5&gt;'Registration Data'!$P19)</f>
        <v>0</v>
      </c>
      <c r="R19" s="27">
        <f>IF(Q19=TRUE,O19*0.03,0)</f>
        <v>0</v>
      </c>
      <c r="S19" s="25">
        <f>COUNTIF('Historical Registration Data'!D:D,'Registration Data'!C135)</f>
        <v>0</v>
      </c>
      <c r="T19" s="28">
        <f>R19+O19</f>
        <v>0</v>
      </c>
      <c r="U19" s="29">
        <f>T19/F19</f>
        <v>0</v>
      </c>
      <c r="V19" s="44">
        <f>IF(U19&gt;100%,((U19-1)*10000),0)</f>
        <v>0</v>
      </c>
      <c r="W19" s="12"/>
    </row>
    <row r="20" spans="1:23" x14ac:dyDescent="0.25">
      <c r="A20" s="60" t="s">
        <v>26</v>
      </c>
      <c r="B20" s="37" t="s">
        <v>50</v>
      </c>
      <c r="C20" s="37" t="s">
        <v>51</v>
      </c>
      <c r="D20" s="38">
        <v>469</v>
      </c>
      <c r="E20" s="11"/>
      <c r="F20" s="23">
        <f>D20*0.94</f>
        <v>440.85999999999996</v>
      </c>
      <c r="G20" s="24">
        <f>IF(O20="Not Found",0,F20)</f>
        <v>440.85999999999996</v>
      </c>
      <c r="H20" s="43" t="s">
        <v>335</v>
      </c>
      <c r="I20" s="43" t="s">
        <v>342</v>
      </c>
      <c r="J20" s="43" t="s">
        <v>343</v>
      </c>
      <c r="K20" s="43"/>
      <c r="L20" s="43"/>
      <c r="O20" s="26">
        <f>IFERROR(VLOOKUP(C:C,'Results Data'!A:F,6,FALSE), "Not Found")</f>
        <v>479</v>
      </c>
      <c r="P20" s="27">
        <f>IFERROR(VLOOKUP(C:C,'Results Data'!A:M,13,FALSE), "Not Found")</f>
        <v>82</v>
      </c>
      <c r="Q20" s="27" t="b">
        <f>AND('RIDE DATA'!$A$5&lt;'Registration Data'!$P20,'RIDE DATA'!$B$5&gt;'Registration Data'!$P20)</f>
        <v>1</v>
      </c>
      <c r="R20" s="27">
        <f>IF(Q20=TRUE,O20*0.03,0)</f>
        <v>14.37</v>
      </c>
      <c r="S20" s="25">
        <f>COUNTIF('Historical Registration Data'!D:D,'Registration Data'!C11)</f>
        <v>0</v>
      </c>
      <c r="T20" s="28">
        <f>R20+O20</f>
        <v>493.37</v>
      </c>
      <c r="U20" s="29">
        <f>T20/F20</f>
        <v>1.1191081068820035</v>
      </c>
      <c r="V20" s="44">
        <f>IF(U20&gt;100%,((U20-1)*10000),0)</f>
        <v>1191.0810688200347</v>
      </c>
    </row>
    <row r="21" spans="1:23" x14ac:dyDescent="0.25">
      <c r="A21" s="60" t="s">
        <v>26</v>
      </c>
      <c r="B21" s="37" t="s">
        <v>194</v>
      </c>
      <c r="C21" s="37" t="s">
        <v>195</v>
      </c>
      <c r="D21" s="38">
        <v>468</v>
      </c>
      <c r="E21" s="11"/>
      <c r="F21" s="23">
        <f>D21*0.94</f>
        <v>439.91999999999996</v>
      </c>
      <c r="G21" s="24">
        <f>IF(O21="Not Found",0,F21)</f>
        <v>439.91999999999996</v>
      </c>
      <c r="H21" s="43"/>
      <c r="I21" s="43"/>
      <c r="J21" s="43"/>
      <c r="K21" s="43"/>
      <c r="L21" s="43"/>
      <c r="O21" s="26">
        <f>IFERROR(VLOOKUP(C:C,'Results Data'!A:F,6,FALSE), "Not Found")</f>
        <v>451</v>
      </c>
      <c r="P21" s="27">
        <f>IFERROR(VLOOKUP(C:C,'Results Data'!A:M,13,FALSE), "Not Found")</f>
        <v>78</v>
      </c>
      <c r="Q21" s="27" t="b">
        <f>AND('RIDE DATA'!$A$5&lt;'Registration Data'!$P21,'RIDE DATA'!$B$5&gt;'Registration Data'!$P21)</f>
        <v>1</v>
      </c>
      <c r="R21" s="27">
        <f>IF(Q21=TRUE,O21*0.03,0)</f>
        <v>13.53</v>
      </c>
      <c r="S21" s="25">
        <f>COUNTIF('Historical Registration Data'!D:D,'Registration Data'!C83)</f>
        <v>0</v>
      </c>
      <c r="T21" s="28">
        <f>R21+O21</f>
        <v>464.53</v>
      </c>
      <c r="U21" s="29">
        <f>T21/F21</f>
        <v>1.0559419894526278</v>
      </c>
      <c r="V21" s="44">
        <f>IF(U21&gt;100%,((U21-1)*10000),0)</f>
        <v>559.41989452627854</v>
      </c>
    </row>
    <row r="22" spans="1:23" x14ac:dyDescent="0.25">
      <c r="A22" s="58" t="s">
        <v>29</v>
      </c>
      <c r="B22" s="37" t="s">
        <v>313</v>
      </c>
      <c r="C22" s="37" t="s">
        <v>314</v>
      </c>
      <c r="D22" s="38">
        <v>466</v>
      </c>
      <c r="E22" s="11"/>
      <c r="F22" s="23">
        <f>D22*0.94</f>
        <v>438.03999999999996</v>
      </c>
      <c r="G22" s="24">
        <f>IF(O22="Not Found",0,F22)</f>
        <v>438.03999999999996</v>
      </c>
      <c r="H22" s="43"/>
      <c r="I22" s="43"/>
      <c r="J22" s="43"/>
      <c r="K22" s="43"/>
      <c r="L22" s="43"/>
      <c r="O22" s="26">
        <f>IFERROR(VLOOKUP(C:C,'Results Data'!A:F,6,FALSE), "Not Found")</f>
        <v>465</v>
      </c>
      <c r="P22" s="27">
        <f>IFERROR(VLOOKUP(C:C,'Results Data'!A:M,13,FALSE), "Not Found")</f>
        <v>81</v>
      </c>
      <c r="Q22" s="27" t="b">
        <f>AND('RIDE DATA'!$A$5&lt;'Registration Data'!$P22,'RIDE DATA'!$B$5&gt;'Registration Data'!$P22)</f>
        <v>1</v>
      </c>
      <c r="R22" s="27">
        <f>IF(Q22=TRUE,O22*0.03,0)</f>
        <v>13.95</v>
      </c>
      <c r="S22" s="25">
        <f>COUNTIF('Historical Registration Data'!D:D,'Registration Data'!C144)</f>
        <v>0</v>
      </c>
      <c r="T22" s="28">
        <f>R22+O22</f>
        <v>478.95</v>
      </c>
      <c r="U22" s="29">
        <f>T22/F22</f>
        <v>1.0933932974157612</v>
      </c>
      <c r="V22" s="44">
        <f>IF(U22&gt;100%,((U22-1)*10000),0)</f>
        <v>933.93297415761185</v>
      </c>
    </row>
    <row r="23" spans="1:23" x14ac:dyDescent="0.25">
      <c r="A23" s="60" t="s">
        <v>26</v>
      </c>
      <c r="B23" s="37" t="s">
        <v>229</v>
      </c>
      <c r="C23" s="37" t="s">
        <v>230</v>
      </c>
      <c r="D23" s="38">
        <v>386</v>
      </c>
      <c r="E23" s="11"/>
      <c r="F23" s="23">
        <f>D23*0.94</f>
        <v>362.84</v>
      </c>
      <c r="G23" s="24">
        <f>IF(O23="Not Found",0,F23)</f>
        <v>362.84</v>
      </c>
      <c r="H23" s="43" t="s">
        <v>335</v>
      </c>
      <c r="I23" s="43" t="s">
        <v>342</v>
      </c>
      <c r="J23" s="43" t="s">
        <v>359</v>
      </c>
      <c r="K23" s="43"/>
      <c r="L23" s="43"/>
      <c r="O23" s="26">
        <f>IFERROR(VLOOKUP(C:C,'Results Data'!A:F,6,FALSE), "Not Found")</f>
        <v>386</v>
      </c>
      <c r="P23" s="27">
        <f>IFERROR(VLOOKUP(C:C,'Results Data'!A:M,13,FALSE), "Not Found")</f>
        <v>81</v>
      </c>
      <c r="Q23" s="27" t="b">
        <f>AND('RIDE DATA'!$A$5&lt;'Registration Data'!$P23,'RIDE DATA'!$B$5&gt;'Registration Data'!$P23)</f>
        <v>1</v>
      </c>
      <c r="R23" s="27">
        <f>IF(Q23=TRUE,O23*0.03,0)</f>
        <v>11.58</v>
      </c>
      <c r="S23" s="25">
        <f>COUNTIF('Historical Registration Data'!D:D,'Registration Data'!C102)</f>
        <v>0</v>
      </c>
      <c r="T23" s="28">
        <f>R23+O23</f>
        <v>397.58</v>
      </c>
      <c r="U23" s="29">
        <f>T23/F23</f>
        <v>1.0957446808510638</v>
      </c>
      <c r="V23" s="44">
        <f>IF(U23&gt;100%,((U23-1)*10000),0)</f>
        <v>957.44680851063799</v>
      </c>
    </row>
    <row r="24" spans="1:23" x14ac:dyDescent="0.25">
      <c r="A24" s="58" t="s">
        <v>29</v>
      </c>
      <c r="B24" s="37" t="s">
        <v>200</v>
      </c>
      <c r="C24" s="37" t="s">
        <v>201</v>
      </c>
      <c r="D24" s="38">
        <v>499</v>
      </c>
      <c r="E24" s="11"/>
      <c r="F24" s="23">
        <f>D24*0.94</f>
        <v>469.05999999999995</v>
      </c>
      <c r="G24" s="24">
        <f>IF(O24="Not Found",0,F24)</f>
        <v>469.05999999999995</v>
      </c>
      <c r="H24" s="43"/>
      <c r="I24" s="43"/>
      <c r="J24" s="43"/>
      <c r="K24" s="43"/>
      <c r="L24" s="43"/>
      <c r="O24" s="26">
        <f>IFERROR(VLOOKUP(C:C,'Results Data'!A:F,6,FALSE), "Not Found")</f>
        <v>473</v>
      </c>
      <c r="P24" s="27">
        <f>IFERROR(VLOOKUP(C:C,'Results Data'!A:M,13,FALSE), "Not Found")</f>
        <v>79</v>
      </c>
      <c r="Q24" s="27" t="b">
        <f>AND('RIDE DATA'!$A$5&lt;'Registration Data'!$P24,'RIDE DATA'!$B$5&gt;'Registration Data'!$P24)</f>
        <v>1</v>
      </c>
      <c r="R24" s="27">
        <f>IF(Q24=TRUE,O24*0.03,0)</f>
        <v>14.19</v>
      </c>
      <c r="S24" s="25">
        <f>COUNTIF('Historical Registration Data'!D:D,'Registration Data'!C86)</f>
        <v>0</v>
      </c>
      <c r="T24" s="28">
        <f>R24+O24</f>
        <v>487.19</v>
      </c>
      <c r="U24" s="29">
        <f>T24/F24</f>
        <v>1.0386517716283632</v>
      </c>
      <c r="V24" s="44">
        <f>IF(U24&gt;100%,((U24-1)*10000),0)</f>
        <v>386.51771628363196</v>
      </c>
    </row>
    <row r="25" spans="1:23" x14ac:dyDescent="0.25">
      <c r="A25" s="56" t="s">
        <v>28</v>
      </c>
      <c r="B25" s="37" t="s">
        <v>72</v>
      </c>
      <c r="C25" s="37" t="s">
        <v>73</v>
      </c>
      <c r="D25" s="38">
        <v>376</v>
      </c>
      <c r="E25" s="11"/>
      <c r="F25" s="23">
        <f>D25*0.94</f>
        <v>353.44</v>
      </c>
      <c r="G25" s="24">
        <f>IF(O25="Not Found",0,F25)</f>
        <v>353.44</v>
      </c>
      <c r="H25" s="43"/>
      <c r="I25" s="43"/>
      <c r="J25" s="43"/>
      <c r="K25" s="43"/>
      <c r="L25" s="43"/>
      <c r="O25" s="26">
        <f>IFERROR(VLOOKUP(C:C,'Results Data'!A:F,6,FALSE), "Not Found")</f>
        <v>379</v>
      </c>
      <c r="P25" s="27">
        <f>IFERROR(VLOOKUP(C:C,'Results Data'!A:M,13,FALSE), "Not Found")</f>
        <v>77</v>
      </c>
      <c r="Q25" s="27" t="b">
        <f>AND('RIDE DATA'!$A$5&lt;'Registration Data'!$P25,'RIDE DATA'!$B$5&gt;'Registration Data'!$P25)</f>
        <v>1</v>
      </c>
      <c r="R25" s="27">
        <f>IF(Q25=TRUE,O25*0.03,0)</f>
        <v>11.37</v>
      </c>
      <c r="S25" s="25">
        <f>COUNTIF('Historical Registration Data'!D:D,'Registration Data'!C22)</f>
        <v>0</v>
      </c>
      <c r="T25" s="28">
        <f>R25+O25</f>
        <v>390.37</v>
      </c>
      <c r="U25" s="29">
        <f>T25/F25</f>
        <v>1.1044873245812585</v>
      </c>
      <c r="V25" s="44">
        <f>IF(U25&gt;100%,((U25-1)*10000),0)</f>
        <v>1044.8732458125853</v>
      </c>
    </row>
    <row r="26" spans="1:23" x14ac:dyDescent="0.25">
      <c r="A26" s="56"/>
      <c r="B26" s="37" t="s">
        <v>120</v>
      </c>
      <c r="C26" s="37" t="s">
        <v>121</v>
      </c>
      <c r="D26" s="38">
        <v>315</v>
      </c>
      <c r="E26" s="11" t="s">
        <v>362</v>
      </c>
      <c r="F26" s="23">
        <f>D26*0.94</f>
        <v>296.09999999999997</v>
      </c>
      <c r="G26" s="24">
        <f>IF(O26="Not Found",0,F26)</f>
        <v>296.09999999999997</v>
      </c>
      <c r="H26" s="43" t="s">
        <v>350</v>
      </c>
      <c r="I26" s="43"/>
      <c r="J26" s="43"/>
      <c r="K26" s="43"/>
      <c r="L26" s="43"/>
      <c r="O26" s="26">
        <f>IFERROR(VLOOKUP(C:C,'Results Data'!A:F,6,FALSE), "Not Found")</f>
        <v>0</v>
      </c>
      <c r="P26" s="27">
        <f>IFERROR(VLOOKUP(C:C,'Results Data'!A:M,13,FALSE), "Not Found")</f>
        <v>0</v>
      </c>
      <c r="Q26" s="27" t="b">
        <f>AND('RIDE DATA'!$A$5&lt;'Registration Data'!$P26,'RIDE DATA'!$B$5&gt;'Registration Data'!$P26)</f>
        <v>0</v>
      </c>
      <c r="R26" s="27">
        <f>IF(Q26=TRUE,O26*0.03,0)</f>
        <v>0</v>
      </c>
      <c r="S26" s="25">
        <f>COUNTIF('Historical Registration Data'!D:D,'Registration Data'!C46)</f>
        <v>0</v>
      </c>
      <c r="T26" s="28">
        <f>R26+O26</f>
        <v>0</v>
      </c>
      <c r="U26" s="29">
        <f>T26/F26</f>
        <v>0</v>
      </c>
      <c r="V26" s="44">
        <f>IF(U26&gt;100%,((U26-1)*10000),0)</f>
        <v>0</v>
      </c>
    </row>
    <row r="27" spans="1:23" x14ac:dyDescent="0.25">
      <c r="A27" s="60" t="s">
        <v>26</v>
      </c>
      <c r="B27" s="37" t="s">
        <v>44</v>
      </c>
      <c r="C27" s="37" t="s">
        <v>45</v>
      </c>
      <c r="D27" s="38">
        <v>337</v>
      </c>
      <c r="E27" s="11"/>
      <c r="F27" s="23">
        <f>D27*0.94</f>
        <v>316.77999999999997</v>
      </c>
      <c r="G27" s="24">
        <f>IF(O27="Not Found",0,F27)</f>
        <v>316.77999999999997</v>
      </c>
      <c r="H27" s="43"/>
      <c r="I27" s="43"/>
      <c r="J27" s="43"/>
      <c r="K27" s="43"/>
      <c r="L27" s="43"/>
      <c r="O27" s="26">
        <f>IFERROR(VLOOKUP(C:C,'Results Data'!A:F,6,FALSE), "Not Found")</f>
        <v>318</v>
      </c>
      <c r="P27" s="27">
        <f>IFERROR(VLOOKUP(C:C,'Results Data'!A:M,13,FALSE), "Not Found")</f>
        <v>80</v>
      </c>
      <c r="Q27" s="27" t="b">
        <f>AND('RIDE DATA'!$A$5&lt;'Registration Data'!$P27,'RIDE DATA'!$B$5&gt;'Registration Data'!$P27)</f>
        <v>1</v>
      </c>
      <c r="R27" s="27">
        <f>IF(Q27=TRUE,O27*0.03,0)</f>
        <v>9.5399999999999991</v>
      </c>
      <c r="S27" s="25">
        <f>COUNTIF('Historical Registration Data'!D:D,'Registration Data'!C8)</f>
        <v>0</v>
      </c>
      <c r="T27" s="28">
        <f>R27+O27</f>
        <v>327.54000000000002</v>
      </c>
      <c r="U27" s="29">
        <f>T27/F27</f>
        <v>1.0339667908327548</v>
      </c>
      <c r="V27" s="44">
        <f>IF(U27&gt;100%,((U27-1)*10000),0)</f>
        <v>339.66790832754776</v>
      </c>
    </row>
    <row r="28" spans="1:23" x14ac:dyDescent="0.25">
      <c r="A28" s="60" t="s">
        <v>26</v>
      </c>
      <c r="B28" s="37" t="s">
        <v>88</v>
      </c>
      <c r="C28" s="37" t="s">
        <v>89</v>
      </c>
      <c r="D28" s="38">
        <v>372</v>
      </c>
      <c r="E28" s="11"/>
      <c r="F28" s="23">
        <f>D28*0.94</f>
        <v>349.68</v>
      </c>
      <c r="G28" s="24">
        <f>IF(O28="Not Found",0,F28)</f>
        <v>349.68</v>
      </c>
      <c r="H28" s="43" t="s">
        <v>335</v>
      </c>
      <c r="I28" s="43" t="s">
        <v>342</v>
      </c>
      <c r="J28" s="43" t="s">
        <v>346</v>
      </c>
      <c r="K28" s="43"/>
      <c r="L28" s="43"/>
      <c r="O28" s="26">
        <f>IFERROR(VLOOKUP(C:C,'Results Data'!A:F,6,FALSE), "Not Found")</f>
        <v>375</v>
      </c>
      <c r="P28" s="27">
        <f>IFERROR(VLOOKUP(C:C,'Results Data'!A:M,13,FALSE), "Not Found")</f>
        <v>82</v>
      </c>
      <c r="Q28" s="27" t="b">
        <f>AND('RIDE DATA'!$A$5&lt;'Registration Data'!$P28,'RIDE DATA'!$B$5&gt;'Registration Data'!$P28)</f>
        <v>1</v>
      </c>
      <c r="R28" s="27">
        <f>IF(Q28=TRUE,O28*0.03,0)</f>
        <v>11.25</v>
      </c>
      <c r="S28" s="25">
        <f>COUNTIF('Historical Registration Data'!D:D,'Registration Data'!C30)</f>
        <v>0</v>
      </c>
      <c r="T28" s="28">
        <f>R28+O28</f>
        <v>386.25</v>
      </c>
      <c r="U28" s="29">
        <f>T28/F28</f>
        <v>1.1045813315030886</v>
      </c>
      <c r="V28" s="44">
        <f>IF(U28&gt;100%,((U28-1)*10000),0)</f>
        <v>1045.8133150308856</v>
      </c>
    </row>
    <row r="29" spans="1:23" x14ac:dyDescent="0.25">
      <c r="A29" s="55"/>
      <c r="B29" s="37" t="s">
        <v>209</v>
      </c>
      <c r="C29" s="37" t="s">
        <v>210</v>
      </c>
      <c r="D29" s="38">
        <v>558</v>
      </c>
      <c r="E29" s="11"/>
      <c r="F29" s="23">
        <f>D29*0.94</f>
        <v>524.52</v>
      </c>
      <c r="G29" s="24">
        <f>IF(O29="Not Found",0,F29)</f>
        <v>524.52</v>
      </c>
      <c r="H29" s="43"/>
      <c r="I29" s="43"/>
      <c r="J29" s="43"/>
      <c r="K29" s="43"/>
      <c r="L29" s="43"/>
      <c r="O29" s="26">
        <f>IFERROR(VLOOKUP(C:C,'Results Data'!A:F,6,FALSE), "Not Found")</f>
        <v>0</v>
      </c>
      <c r="P29" s="27">
        <f>IFERROR(VLOOKUP(C:C,'Results Data'!A:M,13,FALSE), "Not Found")</f>
        <v>0</v>
      </c>
      <c r="Q29" s="27" t="b">
        <f>AND('RIDE DATA'!$A$5&lt;'Registration Data'!$P29,'RIDE DATA'!$B$5&gt;'Registration Data'!$P29)</f>
        <v>0</v>
      </c>
      <c r="R29" s="27">
        <f>IF(Q29=TRUE,O29*0.03,0)</f>
        <v>0</v>
      </c>
      <c r="S29" s="25">
        <f>COUNTIF('Historical Registration Data'!D:D,'Registration Data'!C91)</f>
        <v>0</v>
      </c>
      <c r="T29" s="28">
        <f>R29+O29</f>
        <v>0</v>
      </c>
      <c r="U29" s="29">
        <f>T29/F29</f>
        <v>0</v>
      </c>
      <c r="V29" s="44">
        <f>IF(U29&gt;100%,((U29-1)*10000),0)</f>
        <v>0</v>
      </c>
    </row>
    <row r="30" spans="1:23" x14ac:dyDescent="0.25">
      <c r="A30" s="56" t="s">
        <v>28</v>
      </c>
      <c r="B30" s="37" t="s">
        <v>34</v>
      </c>
      <c r="C30" s="37" t="s">
        <v>35</v>
      </c>
      <c r="D30" s="38">
        <v>571</v>
      </c>
      <c r="E30" s="11"/>
      <c r="F30" s="23">
        <f>D30*0.94</f>
        <v>536.74</v>
      </c>
      <c r="G30" s="24">
        <f>IF(O30="Not Found",0,F30)</f>
        <v>536.74</v>
      </c>
      <c r="H30" s="43" t="s">
        <v>335</v>
      </c>
      <c r="I30" s="43" t="s">
        <v>336</v>
      </c>
      <c r="J30" s="43"/>
      <c r="K30" s="43"/>
      <c r="L30" s="43" t="s">
        <v>337</v>
      </c>
      <c r="O30" s="26">
        <f>IFERROR(VLOOKUP(C:C,'Results Data'!A:F,6,FALSE), "Not Found")</f>
        <v>565</v>
      </c>
      <c r="P30" s="27">
        <f>IFERROR(VLOOKUP(C:C,'Results Data'!A:M,13,FALSE), "Not Found")</f>
        <v>78</v>
      </c>
      <c r="Q30" s="27" t="b">
        <f>AND('RIDE DATA'!$A$5&lt;'Registration Data'!$P30,'RIDE DATA'!$B$5&gt;'Registration Data'!$P30)</f>
        <v>1</v>
      </c>
      <c r="R30" s="27">
        <f>IF(Q30=TRUE,O30*0.03,0)</f>
        <v>16.95</v>
      </c>
      <c r="S30" s="25">
        <f>COUNTIF('Historical Registration Data'!D:D,'Registration Data'!C3)</f>
        <v>0</v>
      </c>
      <c r="T30" s="28">
        <f>R30+O30</f>
        <v>581.95000000000005</v>
      </c>
      <c r="U30" s="29">
        <f>T30/F30</f>
        <v>1.0842307262361666</v>
      </c>
      <c r="V30" s="44">
        <f>IF(U30&gt;100%,((U30-1)*10000),0)</f>
        <v>842.30726236166561</v>
      </c>
    </row>
    <row r="31" spans="1:23" x14ac:dyDescent="0.25">
      <c r="A31" s="60" t="s">
        <v>26</v>
      </c>
      <c r="B31" s="37" t="s">
        <v>136</v>
      </c>
      <c r="C31" s="37" t="s">
        <v>137</v>
      </c>
      <c r="D31" s="38">
        <v>395</v>
      </c>
      <c r="E31" s="11"/>
      <c r="F31" s="23">
        <f>D31*0.94</f>
        <v>371.29999999999995</v>
      </c>
      <c r="G31" s="24">
        <f>IF(O31="Not Found",0,F31)</f>
        <v>371.29999999999995</v>
      </c>
      <c r="H31" s="43"/>
      <c r="I31" s="43"/>
      <c r="J31" s="43"/>
      <c r="K31" s="43"/>
      <c r="L31" s="43"/>
      <c r="O31" s="26">
        <f>IFERROR(VLOOKUP(C:C,'Results Data'!A:F,6,FALSE), "Not Found")</f>
        <v>376</v>
      </c>
      <c r="P31" s="27">
        <f>IFERROR(VLOOKUP(C:C,'Results Data'!A:M,13,FALSE), "Not Found")</f>
        <v>80</v>
      </c>
      <c r="Q31" s="27" t="b">
        <f>AND('RIDE DATA'!$A$5&lt;'Registration Data'!$P31,'RIDE DATA'!$B$5&gt;'Registration Data'!$P31)</f>
        <v>1</v>
      </c>
      <c r="R31" s="27">
        <f>IF(Q31=TRUE,O31*0.03,0)</f>
        <v>11.28</v>
      </c>
      <c r="S31" s="25">
        <f>COUNTIF('Historical Registration Data'!D:D,'Registration Data'!C54)</f>
        <v>0</v>
      </c>
      <c r="T31" s="28">
        <f>R31+O31</f>
        <v>387.28</v>
      </c>
      <c r="U31" s="29">
        <f>T31/F31</f>
        <v>1.0430379746835443</v>
      </c>
      <c r="V31" s="44">
        <f>IF(U31&gt;100%,((U31-1)*10000),0)</f>
        <v>430.37974683544309</v>
      </c>
    </row>
    <row r="32" spans="1:23" x14ac:dyDescent="0.25">
      <c r="A32" s="60"/>
      <c r="B32" s="37" t="s">
        <v>317</v>
      </c>
      <c r="C32" s="37" t="s">
        <v>318</v>
      </c>
      <c r="D32" s="38">
        <v>502</v>
      </c>
      <c r="E32" s="11"/>
      <c r="F32" s="23">
        <f>D32*0.94</f>
        <v>471.88</v>
      </c>
      <c r="G32" s="24">
        <f>IF(O32="Not Found",0,F32)</f>
        <v>471.88</v>
      </c>
      <c r="H32" s="43" t="s">
        <v>335</v>
      </c>
      <c r="I32" s="43" t="s">
        <v>342</v>
      </c>
      <c r="J32" s="43" t="s">
        <v>348</v>
      </c>
      <c r="K32" s="43"/>
      <c r="L32" s="43"/>
      <c r="O32" s="26">
        <f>IFERROR(VLOOKUP(C:C,'Results Data'!A:F,6,FALSE), "Not Found")</f>
        <v>0</v>
      </c>
      <c r="P32" s="27">
        <f>IFERROR(VLOOKUP(C:C,'Results Data'!A:M,13,FALSE), "Not Found")</f>
        <v>0</v>
      </c>
      <c r="Q32" s="27" t="b">
        <f>AND('RIDE DATA'!$A$5&lt;'Registration Data'!$P32,'RIDE DATA'!$B$5&gt;'Registration Data'!$P32)</f>
        <v>0</v>
      </c>
      <c r="R32" s="27">
        <f>IF(Q32=TRUE,O32*0.03,0)</f>
        <v>0</v>
      </c>
      <c r="S32" s="25">
        <f>COUNTIF('Historical Registration Data'!D:D,'Registration Data'!C147)</f>
        <v>0</v>
      </c>
      <c r="T32" s="28">
        <f>R32+O32</f>
        <v>0</v>
      </c>
      <c r="U32" s="29">
        <f>T32/F32</f>
        <v>0</v>
      </c>
      <c r="V32" s="44">
        <f>IF(U32&gt;100%,((U32-1)*10000),0)</f>
        <v>0</v>
      </c>
    </row>
    <row r="33" spans="1:22" x14ac:dyDescent="0.25">
      <c r="A33" s="56" t="s">
        <v>28</v>
      </c>
      <c r="B33" s="37" t="s">
        <v>174</v>
      </c>
      <c r="C33" s="37" t="s">
        <v>175</v>
      </c>
      <c r="D33" s="38">
        <v>410</v>
      </c>
      <c r="E33" s="11"/>
      <c r="F33" s="23">
        <f>D33*0.94</f>
        <v>385.4</v>
      </c>
      <c r="G33" s="24">
        <f>IF(O33="Not Found",0,F33)</f>
        <v>385.4</v>
      </c>
      <c r="H33" s="43"/>
      <c r="I33" s="43"/>
      <c r="J33" s="43"/>
      <c r="K33" s="43"/>
      <c r="L33" s="43"/>
      <c r="O33" s="26">
        <f>IFERROR(VLOOKUP(C:C,'Results Data'!A:F,6,FALSE), "Not Found")</f>
        <v>414</v>
      </c>
      <c r="P33" s="27">
        <f>IFERROR(VLOOKUP(C:C,'Results Data'!A:M,13,FALSE), "Not Found")</f>
        <v>81</v>
      </c>
      <c r="Q33" s="27" t="b">
        <f>AND('RIDE DATA'!$A$5&lt;'Registration Data'!$P33,'RIDE DATA'!$B$5&gt;'Registration Data'!$P33)</f>
        <v>1</v>
      </c>
      <c r="R33" s="27">
        <f>IF(Q33=TRUE,O33*0.03,0)</f>
        <v>12.42</v>
      </c>
      <c r="S33" s="25">
        <f>COUNTIF('Historical Registration Data'!D:D,'Registration Data'!C73)</f>
        <v>0</v>
      </c>
      <c r="T33" s="28">
        <f>R33+O33</f>
        <v>426.42</v>
      </c>
      <c r="U33" s="29">
        <f>T33/F33</f>
        <v>1.1064348728593669</v>
      </c>
      <c r="V33" s="44">
        <f>IF(U33&gt;100%,((U33-1)*10000),0)</f>
        <v>1064.3487285936692</v>
      </c>
    </row>
    <row r="34" spans="1:22" x14ac:dyDescent="0.25">
      <c r="A34" s="60" t="s">
        <v>26</v>
      </c>
      <c r="B34" s="37" t="s">
        <v>265</v>
      </c>
      <c r="C34" s="37" t="s">
        <v>266</v>
      </c>
      <c r="D34" s="38">
        <v>376</v>
      </c>
      <c r="E34" s="11"/>
      <c r="F34" s="23">
        <f>D34*0.94</f>
        <v>353.44</v>
      </c>
      <c r="G34" s="24">
        <f>IF(O34="Not Found",0,F34)</f>
        <v>353.44</v>
      </c>
      <c r="H34" s="43"/>
      <c r="I34" s="43"/>
      <c r="J34" s="43"/>
      <c r="K34" s="43"/>
      <c r="L34" s="43"/>
      <c r="O34" s="26">
        <f>IFERROR(VLOOKUP(C:C,'Results Data'!A:F,6,FALSE), "Not Found")</f>
        <v>360</v>
      </c>
      <c r="P34" s="27">
        <f>IFERROR(VLOOKUP(C:C,'Results Data'!A:M,13,FALSE), "Not Found")</f>
        <v>77</v>
      </c>
      <c r="Q34" s="27" t="b">
        <f>AND('RIDE DATA'!$A$5&lt;'Registration Data'!$P34,'RIDE DATA'!$B$5&gt;'Registration Data'!$P34)</f>
        <v>1</v>
      </c>
      <c r="R34" s="27">
        <f>IF(Q34=TRUE,O34*0.03,0)</f>
        <v>10.799999999999999</v>
      </c>
      <c r="S34" s="25">
        <f>COUNTIF('Historical Registration Data'!D:D,'Registration Data'!C120)</f>
        <v>0</v>
      </c>
      <c r="T34" s="28">
        <f>R34+O34</f>
        <v>370.8</v>
      </c>
      <c r="U34" s="29">
        <f>T34/F34</f>
        <v>1.049117247623359</v>
      </c>
      <c r="V34" s="44">
        <f>IF(U34&gt;100%,((U34-1)*10000),0)</f>
        <v>491.17247623359003</v>
      </c>
    </row>
    <row r="35" spans="1:22" x14ac:dyDescent="0.25">
      <c r="A35" s="60" t="s">
        <v>26</v>
      </c>
      <c r="B35" s="37" t="s">
        <v>273</v>
      </c>
      <c r="C35" s="37" t="s">
        <v>274</v>
      </c>
      <c r="D35" s="38">
        <v>346</v>
      </c>
      <c r="E35" s="11"/>
      <c r="F35" s="23">
        <f>D35*0.94</f>
        <v>325.24</v>
      </c>
      <c r="G35" s="24">
        <f>IF(O35="Not Found",0,F35)</f>
        <v>325.24</v>
      </c>
      <c r="H35" s="43"/>
      <c r="I35" s="43"/>
      <c r="J35" s="43"/>
      <c r="K35" s="43"/>
      <c r="L35" s="43"/>
      <c r="O35" s="26">
        <f>IFERROR(VLOOKUP(C:C,'Results Data'!A:F,6,FALSE), "Not Found")</f>
        <v>335</v>
      </c>
      <c r="P35" s="27">
        <f>IFERROR(VLOOKUP(C:C,'Results Data'!A:M,13,FALSE), "Not Found")</f>
        <v>77</v>
      </c>
      <c r="Q35" s="27" t="b">
        <f>AND('RIDE DATA'!$A$5&lt;'Registration Data'!$P35,'RIDE DATA'!$B$5&gt;'Registration Data'!$P35)</f>
        <v>1</v>
      </c>
      <c r="R35" s="27">
        <f>IF(Q35=TRUE,O35*0.03,0)</f>
        <v>10.049999999999999</v>
      </c>
      <c r="S35" s="25">
        <f>COUNTIF('Historical Registration Data'!D:D,'Registration Data'!C124)</f>
        <v>0</v>
      </c>
      <c r="T35" s="28">
        <f>R35+O35</f>
        <v>345.05</v>
      </c>
      <c r="U35" s="29">
        <f>T35/F35</f>
        <v>1.0609088672979954</v>
      </c>
      <c r="V35" s="44">
        <f>IF(U35&gt;100%,((U35-1)*10000),0)</f>
        <v>609.0886729799538</v>
      </c>
    </row>
    <row r="36" spans="1:22" x14ac:dyDescent="0.25">
      <c r="A36" s="58" t="s">
        <v>29</v>
      </c>
      <c r="B36" s="37" t="s">
        <v>76</v>
      </c>
      <c r="C36" s="37" t="s">
        <v>77</v>
      </c>
      <c r="D36" s="38">
        <v>358</v>
      </c>
      <c r="E36" s="11"/>
      <c r="F36" s="23">
        <f>D36*0.94</f>
        <v>336.52</v>
      </c>
      <c r="G36" s="24">
        <f>IF(O36="Not Found",0,F36)</f>
        <v>336.52</v>
      </c>
      <c r="H36" s="43"/>
      <c r="I36" s="43"/>
      <c r="J36" s="43"/>
      <c r="K36" s="43"/>
      <c r="L36" s="43"/>
      <c r="O36" s="26">
        <f>IFERROR(VLOOKUP(C:C,'Results Data'!A:F,6,FALSE), "Not Found")</f>
        <v>360</v>
      </c>
      <c r="P36" s="27">
        <f>IFERROR(VLOOKUP(C:C,'Results Data'!A:M,13,FALSE), "Not Found")</f>
        <v>81</v>
      </c>
      <c r="Q36" s="27" t="b">
        <f>AND('RIDE DATA'!$A$5&lt;'Registration Data'!$P36,'RIDE DATA'!$B$5&gt;'Registration Data'!$P36)</f>
        <v>1</v>
      </c>
      <c r="R36" s="27">
        <f>IF(Q36=TRUE,O36*0.03,0)</f>
        <v>10.799999999999999</v>
      </c>
      <c r="S36" s="25">
        <f>COUNTIF('Historical Registration Data'!D:D,'Registration Data'!C24)</f>
        <v>0</v>
      </c>
      <c r="T36" s="28">
        <f>R36+O36</f>
        <v>370.8</v>
      </c>
      <c r="U36" s="29">
        <f>T36/F36</f>
        <v>1.1018661595150363</v>
      </c>
      <c r="V36" s="44">
        <f>IF(U36&gt;100%,((U36-1)*10000),0)</f>
        <v>1018.661595150363</v>
      </c>
    </row>
    <row r="37" spans="1:22" x14ac:dyDescent="0.25">
      <c r="A37" s="55" t="s">
        <v>25</v>
      </c>
      <c r="B37" s="37" t="s">
        <v>269</v>
      </c>
      <c r="C37" s="37" t="s">
        <v>270</v>
      </c>
      <c r="D37" s="38">
        <v>588</v>
      </c>
      <c r="E37" s="11"/>
      <c r="F37" s="23">
        <f>D37*0.94</f>
        <v>552.71999999999991</v>
      </c>
      <c r="G37" s="24">
        <f>IF(O37="Not Found",0,F37)</f>
        <v>552.71999999999991</v>
      </c>
      <c r="H37" s="43"/>
      <c r="I37" s="43"/>
      <c r="J37" s="43"/>
      <c r="K37" s="43"/>
      <c r="L37" s="43"/>
      <c r="O37" s="26">
        <f>IFERROR(VLOOKUP(C:C,'Results Data'!A:F,6,FALSE), "Not Found")</f>
        <v>568</v>
      </c>
      <c r="P37" s="27">
        <f>IFERROR(VLOOKUP(C:C,'Results Data'!A:M,13,FALSE), "Not Found")</f>
        <v>76</v>
      </c>
      <c r="Q37" s="27" t="b">
        <f>AND('RIDE DATA'!$A$5&lt;'Registration Data'!$P37,'RIDE DATA'!$B$5&gt;'Registration Data'!$P37)</f>
        <v>1</v>
      </c>
      <c r="R37" s="27">
        <f>IF(Q37=TRUE,O37*0.03,0)</f>
        <v>17.04</v>
      </c>
      <c r="S37" s="25">
        <f>COUNTIF('Historical Registration Data'!D:D,'Registration Data'!C122)</f>
        <v>0</v>
      </c>
      <c r="T37" s="28">
        <f>R37+O37</f>
        <v>585.04</v>
      </c>
      <c r="U37" s="29">
        <f>T37/F37</f>
        <v>1.0584744536112318</v>
      </c>
      <c r="V37" s="44">
        <f>IF(U37&gt;100%,((U37-1)*10000),0)</f>
        <v>584.7445361123182</v>
      </c>
    </row>
    <row r="38" spans="1:22" x14ac:dyDescent="0.25">
      <c r="A38" s="60" t="s">
        <v>26</v>
      </c>
      <c r="B38" s="37" t="s">
        <v>158</v>
      </c>
      <c r="C38" s="37" t="s">
        <v>159</v>
      </c>
      <c r="D38" s="38">
        <v>401</v>
      </c>
      <c r="E38" s="11"/>
      <c r="F38" s="23">
        <f>D38*0.94</f>
        <v>376.94</v>
      </c>
      <c r="G38" s="24">
        <f>IF(O38="Not Found",0,F38)</f>
        <v>376.94</v>
      </c>
      <c r="H38" s="43" t="s">
        <v>335</v>
      </c>
      <c r="I38" s="43" t="s">
        <v>336</v>
      </c>
      <c r="J38" s="43"/>
      <c r="K38" s="43"/>
      <c r="L38" s="43" t="s">
        <v>341</v>
      </c>
      <c r="O38" s="26">
        <f>IFERROR(VLOOKUP(C:C,'Results Data'!A:F,6,FALSE), "Not Found")</f>
        <v>411</v>
      </c>
      <c r="P38" s="27">
        <f>IFERROR(VLOOKUP(C:C,'Results Data'!A:M,13,FALSE), "Not Found")</f>
        <v>80</v>
      </c>
      <c r="Q38" s="27" t="b">
        <f>AND('RIDE DATA'!$A$5&lt;'Registration Data'!$P38,'RIDE DATA'!$B$5&gt;'Registration Data'!$P38)</f>
        <v>1</v>
      </c>
      <c r="R38" s="27">
        <f>IF(Q38=TRUE,O38*0.03,0)</f>
        <v>12.33</v>
      </c>
      <c r="S38" s="25">
        <f>COUNTIF('Historical Registration Data'!D:D,'Registration Data'!C65)</f>
        <v>0</v>
      </c>
      <c r="T38" s="28">
        <f>R38+O38</f>
        <v>423.33</v>
      </c>
      <c r="U38" s="29">
        <f>T38/F38</f>
        <v>1.1230699846129357</v>
      </c>
      <c r="V38" s="64">
        <v>1200</v>
      </c>
    </row>
    <row r="39" spans="1:22" x14ac:dyDescent="0.25">
      <c r="A39" s="60" t="s">
        <v>26</v>
      </c>
      <c r="B39" s="37" t="s">
        <v>130</v>
      </c>
      <c r="C39" s="37" t="s">
        <v>131</v>
      </c>
      <c r="D39" s="38">
        <v>490</v>
      </c>
      <c r="E39" s="11"/>
      <c r="F39" s="23">
        <f>D39*0.94</f>
        <v>460.59999999999997</v>
      </c>
      <c r="G39" s="24">
        <f>IF(O39="Not Found",0,F39)</f>
        <v>460.59999999999997</v>
      </c>
      <c r="H39" s="43"/>
      <c r="I39" s="43"/>
      <c r="J39" s="43"/>
      <c r="K39" s="43"/>
      <c r="L39" s="43"/>
      <c r="O39" s="26">
        <f>IFERROR(VLOOKUP(C:C,'Results Data'!A:F,6,FALSE), "Not Found")</f>
        <v>442</v>
      </c>
      <c r="P39" s="27">
        <f>IFERROR(VLOOKUP(C:C,'Results Data'!A:M,13,FALSE), "Not Found")</f>
        <v>81</v>
      </c>
      <c r="Q39" s="27" t="b">
        <f>AND('RIDE DATA'!$A$5&lt;'Registration Data'!$P39,'RIDE DATA'!$B$5&gt;'Registration Data'!$P39)</f>
        <v>1</v>
      </c>
      <c r="R39" s="27">
        <f>IF(Q39=TRUE,O39*0.03,0)</f>
        <v>13.26</v>
      </c>
      <c r="S39" s="25">
        <f>COUNTIF('Historical Registration Data'!D:D,'Registration Data'!C51)</f>
        <v>0</v>
      </c>
      <c r="T39" s="28">
        <f>R39+O39</f>
        <v>455.26</v>
      </c>
      <c r="U39" s="29">
        <f>T39/F39</f>
        <v>0.98840642640034737</v>
      </c>
      <c r="V39" s="44">
        <f>IF(U39&gt;100%,((U39-1)*10000),0)</f>
        <v>0</v>
      </c>
    </row>
    <row r="40" spans="1:22" x14ac:dyDescent="0.25">
      <c r="A40" s="58" t="s">
        <v>29</v>
      </c>
      <c r="B40" s="37" t="s">
        <v>259</v>
      </c>
      <c r="C40" s="37" t="s">
        <v>260</v>
      </c>
      <c r="D40" s="38">
        <v>348</v>
      </c>
      <c r="E40" s="11"/>
      <c r="F40" s="23">
        <f>D40*0.94</f>
        <v>327.12</v>
      </c>
      <c r="G40" s="24">
        <f>IF(O40="Not Found",0,F40)</f>
        <v>327.12</v>
      </c>
      <c r="H40" s="43"/>
      <c r="I40" s="43"/>
      <c r="J40" s="43"/>
      <c r="K40" s="43"/>
      <c r="L40" s="43"/>
      <c r="O40" s="26">
        <f>IFERROR(VLOOKUP(C:C,'Results Data'!A:F,6,FALSE), "Not Found")</f>
        <v>300</v>
      </c>
      <c r="P40" s="27">
        <f>IFERROR(VLOOKUP(C:C,'Results Data'!A:M,13,FALSE), "Not Found")</f>
        <v>75</v>
      </c>
      <c r="Q40" s="27" t="b">
        <f>AND('RIDE DATA'!$A$5&lt;'Registration Data'!$P40,'RIDE DATA'!$B$5&gt;'Registration Data'!$P40)</f>
        <v>0</v>
      </c>
      <c r="R40" s="27">
        <f>IF(Q40=TRUE,O40*0.03,0)</f>
        <v>0</v>
      </c>
      <c r="S40" s="25">
        <f>COUNTIF('Historical Registration Data'!D:D,'Registration Data'!C117)</f>
        <v>0</v>
      </c>
      <c r="T40" s="28">
        <f>R40+O40</f>
        <v>300</v>
      </c>
      <c r="U40" s="29">
        <f>T40/F40</f>
        <v>0.91709464416727804</v>
      </c>
      <c r="V40" s="44">
        <f>IF(U40&gt;100%,((U40-1)*10000),0)</f>
        <v>0</v>
      </c>
    </row>
    <row r="41" spans="1:22" x14ac:dyDescent="0.25">
      <c r="A41" s="58" t="s">
        <v>29</v>
      </c>
      <c r="B41" s="37" t="s">
        <v>150</v>
      </c>
      <c r="C41" s="37" t="s">
        <v>151</v>
      </c>
      <c r="D41" s="38">
        <v>409</v>
      </c>
      <c r="E41" s="11"/>
      <c r="F41" s="23">
        <f>D41*0.94</f>
        <v>384.46</v>
      </c>
      <c r="G41" s="24">
        <f>IF(O41="Not Found",0,F41)</f>
        <v>384.46</v>
      </c>
      <c r="H41" s="43"/>
      <c r="I41" s="43"/>
      <c r="J41" s="43"/>
      <c r="K41" s="43"/>
      <c r="L41" s="43"/>
      <c r="O41" s="26">
        <f>IFERROR(VLOOKUP(C:C,'Results Data'!A:F,6,FALSE), "Not Found")</f>
        <v>372</v>
      </c>
      <c r="P41" s="27">
        <f>IFERROR(VLOOKUP(C:C,'Results Data'!A:M,13,FALSE), "Not Found")</f>
        <v>81</v>
      </c>
      <c r="Q41" s="27" t="b">
        <f>AND('RIDE DATA'!$A$5&lt;'Registration Data'!$P41,'RIDE DATA'!$B$5&gt;'Registration Data'!$P41)</f>
        <v>1</v>
      </c>
      <c r="R41" s="27">
        <f>IF(Q41=TRUE,O41*0.03,0)</f>
        <v>11.16</v>
      </c>
      <c r="S41" s="25">
        <f>COUNTIF('Historical Registration Data'!D:D,'Registration Data'!C61)</f>
        <v>0</v>
      </c>
      <c r="T41" s="28">
        <f>R41+O41</f>
        <v>383.16</v>
      </c>
      <c r="U41" s="29">
        <f>T41/F41</f>
        <v>0.99661863392810712</v>
      </c>
      <c r="V41" s="44">
        <f>IF(U41&gt;100%,((U41-1)*10000),0)</f>
        <v>0</v>
      </c>
    </row>
    <row r="42" spans="1:22" x14ac:dyDescent="0.25">
      <c r="A42" s="55" t="s">
        <v>25</v>
      </c>
      <c r="B42" s="37" t="s">
        <v>58</v>
      </c>
      <c r="C42" s="37" t="s">
        <v>59</v>
      </c>
      <c r="D42" s="38">
        <v>280</v>
      </c>
      <c r="E42" s="11"/>
      <c r="F42" s="23">
        <f>D42*0.94</f>
        <v>263.2</v>
      </c>
      <c r="G42" s="24">
        <f>IF(O42="Not Found",0,F42)</f>
        <v>263.2</v>
      </c>
      <c r="H42" s="43"/>
      <c r="I42" s="43"/>
      <c r="J42" s="43"/>
      <c r="K42" s="43"/>
      <c r="L42" s="43"/>
      <c r="O42" s="26">
        <f>IFERROR(VLOOKUP(C:C,'Results Data'!A:F,6,FALSE), "Not Found")</f>
        <v>287</v>
      </c>
      <c r="P42" s="27">
        <f>IFERROR(VLOOKUP(C:C,'Results Data'!A:M,13,FALSE), "Not Found")</f>
        <v>78</v>
      </c>
      <c r="Q42" s="27" t="b">
        <f>AND('RIDE DATA'!$A$5&lt;'Registration Data'!$P42,'RIDE DATA'!$B$5&gt;'Registration Data'!$P42)</f>
        <v>1</v>
      </c>
      <c r="R42" s="27">
        <f>IF(Q42=TRUE,O42*0.03,0)</f>
        <v>8.61</v>
      </c>
      <c r="S42" s="25">
        <f>COUNTIF('Historical Registration Data'!D:D,'Registration Data'!C15)</f>
        <v>0</v>
      </c>
      <c r="T42" s="28">
        <f>R42+O42</f>
        <v>295.61</v>
      </c>
      <c r="U42" s="29">
        <f>T42/F42</f>
        <v>1.1231382978723405</v>
      </c>
      <c r="V42" s="64">
        <v>1200</v>
      </c>
    </row>
    <row r="43" spans="1:22" x14ac:dyDescent="0.25">
      <c r="A43" s="60" t="s">
        <v>26</v>
      </c>
      <c r="B43" s="37" t="s">
        <v>114</v>
      </c>
      <c r="C43" s="37" t="s">
        <v>115</v>
      </c>
      <c r="D43" s="38">
        <v>326</v>
      </c>
      <c r="E43" s="11"/>
      <c r="F43" s="23">
        <f>D43*0.94</f>
        <v>306.44</v>
      </c>
      <c r="G43" s="24">
        <f>IF(O43="Not Found",0,F43)</f>
        <v>306.44</v>
      </c>
      <c r="H43" s="43" t="s">
        <v>335</v>
      </c>
      <c r="I43" s="43"/>
      <c r="J43" s="43"/>
      <c r="K43" s="43"/>
      <c r="L43" s="43"/>
      <c r="O43" s="26">
        <f>IFERROR(VLOOKUP(C:C,'Results Data'!A:F,6,FALSE), "Not Found")</f>
        <v>288</v>
      </c>
      <c r="P43" s="27">
        <f>IFERROR(VLOOKUP(C:C,'Results Data'!A:M,13,FALSE), "Not Found")</f>
        <v>79</v>
      </c>
      <c r="Q43" s="27" t="b">
        <f>AND('RIDE DATA'!$A$5&lt;'Registration Data'!$P43,'RIDE DATA'!$B$5&gt;'Registration Data'!$P43)</f>
        <v>1</v>
      </c>
      <c r="R43" s="27">
        <f>IF(Q43=TRUE,O43*0.03,0)</f>
        <v>8.64</v>
      </c>
      <c r="S43" s="25">
        <f>COUNTIF('Historical Registration Data'!D:D,'Registration Data'!C43)</f>
        <v>0</v>
      </c>
      <c r="T43" s="28">
        <f>R43+O43</f>
        <v>296.64</v>
      </c>
      <c r="U43" s="29">
        <f>T43/F43</f>
        <v>0.96801984075185998</v>
      </c>
      <c r="V43" s="44">
        <f>IF(U43&gt;100%,((U43-1)*10000),0)</f>
        <v>0</v>
      </c>
    </row>
    <row r="44" spans="1:22" x14ac:dyDescent="0.25">
      <c r="A44" s="55" t="s">
        <v>25</v>
      </c>
      <c r="B44" s="37" t="s">
        <v>223</v>
      </c>
      <c r="C44" s="37" t="s">
        <v>224</v>
      </c>
      <c r="D44" s="38">
        <v>455</v>
      </c>
      <c r="E44" s="11"/>
      <c r="F44" s="23">
        <f>D44*0.94</f>
        <v>427.7</v>
      </c>
      <c r="G44" s="24">
        <f>IF(O44="Not Found",0,F44)</f>
        <v>427.7</v>
      </c>
      <c r="H44" s="43" t="s">
        <v>335</v>
      </c>
      <c r="I44" s="43" t="s">
        <v>339</v>
      </c>
      <c r="J44" s="43"/>
      <c r="K44" s="43"/>
      <c r="L44" s="43"/>
      <c r="O44" s="26">
        <f>IFERROR(VLOOKUP(C:C,'Results Data'!A:F,6,FALSE), "Not Found")</f>
        <v>404</v>
      </c>
      <c r="P44" s="27">
        <f>IFERROR(VLOOKUP(C:C,'Results Data'!A:M,13,FALSE), "Not Found")</f>
        <v>80</v>
      </c>
      <c r="Q44" s="27" t="b">
        <f>AND('RIDE DATA'!$A$5&lt;'Registration Data'!$P44,'RIDE DATA'!$B$5&gt;'Registration Data'!$P44)</f>
        <v>1</v>
      </c>
      <c r="R44" s="27">
        <f>IF(Q44=TRUE,O44*0.03,0)</f>
        <v>12.12</v>
      </c>
      <c r="S44" s="25">
        <f>COUNTIF('Historical Registration Data'!D:D,'Registration Data'!C99)</f>
        <v>0</v>
      </c>
      <c r="T44" s="28">
        <f>R44+O44</f>
        <v>416.12</v>
      </c>
      <c r="U44" s="29">
        <f>T44/F44</f>
        <v>0.97292494739303259</v>
      </c>
      <c r="V44" s="44">
        <f>IF(U44&gt;100%,((U44-1)*10000),0)</f>
        <v>0</v>
      </c>
    </row>
    <row r="45" spans="1:22" x14ac:dyDescent="0.25">
      <c r="A45" s="58" t="s">
        <v>29</v>
      </c>
      <c r="B45" s="37" t="s">
        <v>134</v>
      </c>
      <c r="C45" s="37" t="s">
        <v>135</v>
      </c>
      <c r="D45" s="38">
        <v>250</v>
      </c>
      <c r="E45" s="11"/>
      <c r="F45" s="23">
        <f>D45*0.94</f>
        <v>235</v>
      </c>
      <c r="G45" s="24">
        <f>IF(O45="Not Found",0,F45)</f>
        <v>235</v>
      </c>
      <c r="H45" s="43"/>
      <c r="I45" s="43"/>
      <c r="J45" s="43"/>
      <c r="K45" s="43"/>
      <c r="L45" s="43"/>
      <c r="O45" s="26">
        <f>IFERROR(VLOOKUP(C:C,'Results Data'!A:F,6,FALSE), "Not Found")</f>
        <v>244</v>
      </c>
      <c r="P45" s="27">
        <f>IFERROR(VLOOKUP(C:C,'Results Data'!A:M,13,FALSE), "Not Found")</f>
        <v>79</v>
      </c>
      <c r="Q45" s="27" t="b">
        <f>AND('RIDE DATA'!$A$5&lt;'Registration Data'!$P45,'RIDE DATA'!$B$5&gt;'Registration Data'!$P45)</f>
        <v>1</v>
      </c>
      <c r="R45" s="27">
        <f>IF(Q45=TRUE,O45*0.03,0)</f>
        <v>7.3199999999999994</v>
      </c>
      <c r="S45" s="25">
        <f>COUNTIF('Historical Registration Data'!D:D,'Registration Data'!C53)</f>
        <v>0</v>
      </c>
      <c r="T45" s="28">
        <f>R45+O45</f>
        <v>251.32</v>
      </c>
      <c r="U45" s="29">
        <f>T45/F45</f>
        <v>1.0694468085106383</v>
      </c>
      <c r="V45" s="44">
        <f>IF(U45&gt;100%,((U45-1)*10000),0)</f>
        <v>694.46808510638334</v>
      </c>
    </row>
    <row r="46" spans="1:22" x14ac:dyDescent="0.25">
      <c r="A46" s="58" t="s">
        <v>29</v>
      </c>
      <c r="B46" s="37" t="s">
        <v>80</v>
      </c>
      <c r="C46" s="37" t="s">
        <v>81</v>
      </c>
      <c r="D46" s="38">
        <v>335</v>
      </c>
      <c r="E46" s="11"/>
      <c r="F46" s="23">
        <f>D46*0.94</f>
        <v>314.89999999999998</v>
      </c>
      <c r="G46" s="24">
        <f>IF(O46="Not Found",0,F46)</f>
        <v>314.89999999999998</v>
      </c>
      <c r="H46" s="43"/>
      <c r="I46" s="43"/>
      <c r="J46" s="43"/>
      <c r="K46" s="43"/>
      <c r="L46" s="43"/>
      <c r="O46" s="26">
        <f>IFERROR(VLOOKUP(C:C,'Results Data'!A:F,6,FALSE), "Not Found")</f>
        <v>348</v>
      </c>
      <c r="P46" s="27">
        <f>IFERROR(VLOOKUP(C:C,'Results Data'!A:M,13,FALSE), "Not Found")</f>
        <v>80</v>
      </c>
      <c r="Q46" s="27" t="b">
        <f>AND('RIDE DATA'!$A$5&lt;'Registration Data'!$P46,'RIDE DATA'!$B$5&gt;'Registration Data'!$P46)</f>
        <v>1</v>
      </c>
      <c r="R46" s="27">
        <f>IF(Q46=TRUE,O46*0.03,0)</f>
        <v>10.44</v>
      </c>
      <c r="S46" s="25">
        <f>COUNTIF('Historical Registration Data'!D:D,'Registration Data'!C26)</f>
        <v>0</v>
      </c>
      <c r="T46" s="28">
        <f>R46+O46</f>
        <v>358.44</v>
      </c>
      <c r="U46" s="29">
        <f>T46/F46</f>
        <v>1.1382661162273739</v>
      </c>
      <c r="V46" s="64">
        <v>1200</v>
      </c>
    </row>
    <row r="47" spans="1:22" x14ac:dyDescent="0.25">
      <c r="A47" s="58" t="s">
        <v>29</v>
      </c>
      <c r="B47" s="37" t="s">
        <v>225</v>
      </c>
      <c r="C47" s="37" t="s">
        <v>226</v>
      </c>
      <c r="D47" s="38">
        <v>421</v>
      </c>
      <c r="E47" s="11"/>
      <c r="F47" s="23">
        <f>D47*0.94</f>
        <v>395.73999999999995</v>
      </c>
      <c r="G47" s="24">
        <f>IF(O47="Not Found",0,F47)</f>
        <v>395.73999999999995</v>
      </c>
      <c r="H47" s="43"/>
      <c r="I47" s="43"/>
      <c r="J47" s="43"/>
      <c r="K47" s="43"/>
      <c r="L47" s="43"/>
      <c r="O47" s="26">
        <f>IFERROR(VLOOKUP(C:C,'Results Data'!A:F,6,FALSE), "Not Found")</f>
        <v>401</v>
      </c>
      <c r="P47" s="27">
        <f>IFERROR(VLOOKUP(C:C,'Results Data'!A:M,13,FALSE), "Not Found")</f>
        <v>80</v>
      </c>
      <c r="Q47" s="27" t="b">
        <f>AND('RIDE DATA'!$A$5&lt;'Registration Data'!$P47,'RIDE DATA'!$B$5&gt;'Registration Data'!$P47)</f>
        <v>1</v>
      </c>
      <c r="R47" s="27">
        <f>IF(Q47=TRUE,O47*0.03,0)</f>
        <v>12.03</v>
      </c>
      <c r="S47" s="25">
        <f>COUNTIF('Historical Registration Data'!D:D,'Registration Data'!C100)</f>
        <v>0</v>
      </c>
      <c r="T47" s="28">
        <f>R47+O47</f>
        <v>413.03</v>
      </c>
      <c r="U47" s="29">
        <f>T47/F47</f>
        <v>1.0436903017132462</v>
      </c>
      <c r="V47" s="44">
        <f>IF(U47&gt;100%,((U47-1)*10000),0)</f>
        <v>436.90301713246174</v>
      </c>
    </row>
    <row r="48" spans="1:22" x14ac:dyDescent="0.25">
      <c r="A48" s="60" t="s">
        <v>26</v>
      </c>
      <c r="B48" s="37" t="s">
        <v>132</v>
      </c>
      <c r="C48" s="37" t="s">
        <v>133</v>
      </c>
      <c r="D48" s="38">
        <v>531</v>
      </c>
      <c r="E48" s="11"/>
      <c r="F48" s="23">
        <f>D48*0.94</f>
        <v>499.14</v>
      </c>
      <c r="G48" s="24">
        <f>IF(O48="Not Found",0,F48)</f>
        <v>499.14</v>
      </c>
      <c r="H48" s="43" t="s">
        <v>350</v>
      </c>
      <c r="I48" s="43"/>
      <c r="J48" s="43"/>
      <c r="K48" s="43"/>
      <c r="L48" s="43"/>
      <c r="O48" s="26">
        <f>IFERROR(VLOOKUP(C:C,'Results Data'!A:F,6,FALSE), "Not Found")</f>
        <v>502</v>
      </c>
      <c r="P48" s="27">
        <f>IFERROR(VLOOKUP(C:C,'Results Data'!A:M,13,FALSE), "Not Found")</f>
        <v>80</v>
      </c>
      <c r="Q48" s="27" t="b">
        <f>AND('RIDE DATA'!$A$5&lt;'Registration Data'!$P48,'RIDE DATA'!$B$5&gt;'Registration Data'!$P48)</f>
        <v>1</v>
      </c>
      <c r="R48" s="27">
        <f>IF(Q48=TRUE,O48*0.03,0)</f>
        <v>15.059999999999999</v>
      </c>
      <c r="S48" s="25">
        <f>COUNTIF('Historical Registration Data'!D:D,'Registration Data'!C52)</f>
        <v>0</v>
      </c>
      <c r="T48" s="28">
        <f>R48+O48</f>
        <v>517.05999999999995</v>
      </c>
      <c r="U48" s="29">
        <f>T48/F48</f>
        <v>1.0359017510117401</v>
      </c>
      <c r="V48" s="44">
        <f>IF(U48&gt;100%,((U48-1)*10000),0)</f>
        <v>359.01751011740089</v>
      </c>
    </row>
    <row r="49" spans="1:22" x14ac:dyDescent="0.25">
      <c r="A49" s="56" t="s">
        <v>28</v>
      </c>
      <c r="B49" s="35" t="s">
        <v>327</v>
      </c>
      <c r="C49" s="35" t="s">
        <v>328</v>
      </c>
      <c r="D49" s="36">
        <v>628</v>
      </c>
      <c r="E49" s="11"/>
      <c r="F49" s="23">
        <f>D49*0.94</f>
        <v>590.31999999999994</v>
      </c>
      <c r="G49" s="24">
        <f>IF(O49="Not Found",0,F49)</f>
        <v>590.31999999999994</v>
      </c>
      <c r="H49" s="43"/>
      <c r="I49" s="43"/>
      <c r="J49" s="43"/>
      <c r="K49" s="43"/>
      <c r="L49" s="43"/>
      <c r="O49" s="26">
        <f>IFERROR(VLOOKUP(C:C,'Results Data'!A:F,6,FALSE), "Not Found")</f>
        <v>605</v>
      </c>
      <c r="P49" s="27">
        <f>IFERROR(VLOOKUP(C:C,'Results Data'!A:M,13,FALSE), "Not Found")</f>
        <v>68</v>
      </c>
      <c r="Q49" s="27" t="b">
        <f>AND('RIDE DATA'!$A$5&lt;'Registration Data'!$P49,'RIDE DATA'!$B$5&gt;'Registration Data'!$P49)</f>
        <v>0</v>
      </c>
      <c r="R49" s="27">
        <f>IF(Q49=TRUE,O49*0.03,0)</f>
        <v>0</v>
      </c>
      <c r="S49" s="25">
        <f>COUNTIF('Historical Registration Data'!D:D,'Registration Data'!C152)</f>
        <v>0</v>
      </c>
      <c r="T49" s="28">
        <f>R49+O49</f>
        <v>605</v>
      </c>
      <c r="U49" s="29">
        <f>T49/F49</f>
        <v>1.024867868274834</v>
      </c>
      <c r="V49" s="44">
        <f>IF(U49&gt;100%,((U49-1)*10000),0)</f>
        <v>248.67868274834004</v>
      </c>
    </row>
    <row r="50" spans="1:22" x14ac:dyDescent="0.25">
      <c r="A50" s="55" t="s">
        <v>25</v>
      </c>
      <c r="B50" s="37" t="s">
        <v>146</v>
      </c>
      <c r="C50" s="37" t="s">
        <v>147</v>
      </c>
      <c r="D50" s="38">
        <v>490</v>
      </c>
      <c r="E50" s="11"/>
      <c r="F50" s="23">
        <f>D50*0.94</f>
        <v>460.59999999999997</v>
      </c>
      <c r="G50" s="24">
        <f>IF(O50="Not Found",0,F50)</f>
        <v>460.59999999999997</v>
      </c>
      <c r="H50" s="43"/>
      <c r="I50" s="43"/>
      <c r="J50" s="43"/>
      <c r="K50" s="43"/>
      <c r="L50" s="43"/>
      <c r="O50" s="26">
        <f>IFERROR(VLOOKUP(C:C,'Results Data'!A:F,6,FALSE), "Not Found")</f>
        <v>495</v>
      </c>
      <c r="P50" s="27">
        <f>IFERROR(VLOOKUP(C:C,'Results Data'!A:M,13,FALSE), "Not Found")</f>
        <v>77</v>
      </c>
      <c r="Q50" s="27" t="b">
        <f>AND('RIDE DATA'!$A$5&lt;'Registration Data'!$P50,'RIDE DATA'!$B$5&gt;'Registration Data'!$P50)</f>
        <v>1</v>
      </c>
      <c r="R50" s="27">
        <f>IF(Q50=TRUE,O50*0.03,0)</f>
        <v>14.85</v>
      </c>
      <c r="S50" s="25">
        <f>COUNTIF('Historical Registration Data'!D:D,'Registration Data'!C59)</f>
        <v>0</v>
      </c>
      <c r="T50" s="28">
        <f>R50+O50</f>
        <v>509.85</v>
      </c>
      <c r="U50" s="29">
        <f>T50/F50</f>
        <v>1.1069257490230135</v>
      </c>
      <c r="V50" s="44">
        <f>IF(U50&gt;100%,((U50-1)*10000),0)</f>
        <v>1069.2574902301355</v>
      </c>
    </row>
    <row r="51" spans="1:22" x14ac:dyDescent="0.25">
      <c r="A51" s="58" t="s">
        <v>29</v>
      </c>
      <c r="B51" s="37" t="s">
        <v>247</v>
      </c>
      <c r="C51" s="37" t="s">
        <v>248</v>
      </c>
      <c r="D51" s="38">
        <v>470</v>
      </c>
      <c r="E51" s="11"/>
      <c r="F51" s="23">
        <f>D51*0.94</f>
        <v>441.79999999999995</v>
      </c>
      <c r="G51" s="24">
        <f>IF(O51="Not Found",0,F51)</f>
        <v>441.79999999999995</v>
      </c>
      <c r="H51" s="43" t="s">
        <v>335</v>
      </c>
      <c r="I51" s="43" t="s">
        <v>342</v>
      </c>
      <c r="J51" s="43" t="s">
        <v>348</v>
      </c>
      <c r="K51" s="43"/>
      <c r="L51" s="43"/>
      <c r="O51" s="26">
        <f>IFERROR(VLOOKUP(C:C,'Results Data'!A:F,6,FALSE), "Not Found")</f>
        <v>464</v>
      </c>
      <c r="P51" s="27">
        <f>IFERROR(VLOOKUP(C:C,'Results Data'!A:M,13,FALSE), "Not Found")</f>
        <v>80</v>
      </c>
      <c r="Q51" s="27" t="b">
        <f>AND('RIDE DATA'!$A$5&lt;'Registration Data'!$P51,'RIDE DATA'!$B$5&gt;'Registration Data'!$P51)</f>
        <v>1</v>
      </c>
      <c r="R51" s="27">
        <f>IF(Q51=TRUE,O51*0.03,0)</f>
        <v>13.92</v>
      </c>
      <c r="S51" s="25">
        <f>COUNTIF('Historical Registration Data'!D:D,'Registration Data'!C111)</f>
        <v>0</v>
      </c>
      <c r="T51" s="28">
        <f>R51+O51</f>
        <v>477.92</v>
      </c>
      <c r="U51" s="29">
        <f>T51/F51</f>
        <v>1.0817564508827526</v>
      </c>
      <c r="V51" s="44">
        <f>IF(U51&gt;100%,((U51-1)*10000),0)</f>
        <v>817.56450882752631</v>
      </c>
    </row>
    <row r="52" spans="1:22" x14ac:dyDescent="0.25">
      <c r="A52" s="58" t="s">
        <v>29</v>
      </c>
      <c r="B52" s="37" t="s">
        <v>126</v>
      </c>
      <c r="C52" s="37" t="s">
        <v>127</v>
      </c>
      <c r="D52" s="38">
        <v>255</v>
      </c>
      <c r="E52" s="11"/>
      <c r="F52" s="23">
        <f>D52*0.94</f>
        <v>239.7</v>
      </c>
      <c r="G52" s="24">
        <f>IF(O52="Not Found",0,F52)</f>
        <v>239.7</v>
      </c>
      <c r="H52" s="43"/>
      <c r="I52" s="43"/>
      <c r="J52" s="43"/>
      <c r="K52" s="43"/>
      <c r="L52" s="43"/>
      <c r="O52" s="26">
        <f>IFERROR(VLOOKUP(C:C,'Results Data'!A:F,6,FALSE), "Not Found")</f>
        <v>243</v>
      </c>
      <c r="P52" s="27">
        <f>IFERROR(VLOOKUP(C:C,'Results Data'!A:M,13,FALSE), "Not Found")</f>
        <v>78</v>
      </c>
      <c r="Q52" s="27" t="b">
        <f>AND('RIDE DATA'!$A$5&lt;'Registration Data'!$P52,'RIDE DATA'!$B$5&gt;'Registration Data'!$P52)</f>
        <v>1</v>
      </c>
      <c r="R52" s="27">
        <f>IF(Q52=TRUE,O52*0.03,0)</f>
        <v>7.29</v>
      </c>
      <c r="S52" s="25">
        <f>COUNTIF('Historical Registration Data'!D:D,'Registration Data'!C49)</f>
        <v>0</v>
      </c>
      <c r="T52" s="28">
        <f>R52+O52</f>
        <v>250.29</v>
      </c>
      <c r="U52" s="29">
        <f>T52/F52</f>
        <v>1.0441802252816019</v>
      </c>
      <c r="V52" s="44">
        <f>IF(U52&gt;100%,((U52-1)*10000),0)</f>
        <v>441.80225281601923</v>
      </c>
    </row>
    <row r="53" spans="1:22" x14ac:dyDescent="0.25">
      <c r="A53" s="60" t="s">
        <v>26</v>
      </c>
      <c r="B53" s="37" t="s">
        <v>112</v>
      </c>
      <c r="C53" s="37" t="s">
        <v>113</v>
      </c>
      <c r="D53" s="38">
        <v>372</v>
      </c>
      <c r="E53" s="11"/>
      <c r="F53" s="23">
        <f>D53*0.94</f>
        <v>349.68</v>
      </c>
      <c r="G53" s="24">
        <f>IF(O53="Not Found",0,F53)</f>
        <v>349.68</v>
      </c>
      <c r="H53" s="43" t="s">
        <v>350</v>
      </c>
      <c r="I53" s="43" t="s">
        <v>336</v>
      </c>
      <c r="J53" s="43"/>
      <c r="K53" s="43"/>
      <c r="L53" s="43" t="s">
        <v>351</v>
      </c>
      <c r="O53" s="26">
        <f>IFERROR(VLOOKUP(C:C,'Results Data'!A:F,6,FALSE), "Not Found")</f>
        <v>201</v>
      </c>
      <c r="P53" s="27">
        <f>IFERROR(VLOOKUP(C:C,'Results Data'!A:M,13,FALSE), "Not Found")</f>
        <v>81</v>
      </c>
      <c r="Q53" s="27" t="b">
        <f>AND('RIDE DATA'!$A$5&lt;'Registration Data'!$P53,'RIDE DATA'!$B$5&gt;'Registration Data'!$P53)</f>
        <v>1</v>
      </c>
      <c r="R53" s="27">
        <f>IF(Q53=TRUE,O53*0.03,0)</f>
        <v>6.0299999999999994</v>
      </c>
      <c r="S53" s="25">
        <f>COUNTIF('Historical Registration Data'!D:D,'Registration Data'!C42)</f>
        <v>0</v>
      </c>
      <c r="T53" s="28">
        <f>R53+O53</f>
        <v>207.03</v>
      </c>
      <c r="U53" s="29">
        <f>T53/F53</f>
        <v>0.59205559368565541</v>
      </c>
      <c r="V53" s="44">
        <f>IF(U53&gt;100%,((U53-1)*10000),0)</f>
        <v>0</v>
      </c>
    </row>
    <row r="54" spans="1:22" x14ac:dyDescent="0.25">
      <c r="A54" s="55" t="s">
        <v>25</v>
      </c>
      <c r="B54" s="37" t="s">
        <v>253</v>
      </c>
      <c r="C54" s="37" t="s">
        <v>254</v>
      </c>
      <c r="D54" s="38">
        <v>375</v>
      </c>
      <c r="E54" s="11"/>
      <c r="F54" s="23">
        <f>D54*0.94</f>
        <v>352.5</v>
      </c>
      <c r="G54" s="24">
        <f>IF(O54="Not Found",0,F54)</f>
        <v>352.5</v>
      </c>
      <c r="H54" s="43" t="s">
        <v>335</v>
      </c>
      <c r="I54" s="43" t="s">
        <v>336</v>
      </c>
      <c r="J54" s="43"/>
      <c r="K54" s="43"/>
      <c r="L54" s="43" t="s">
        <v>341</v>
      </c>
      <c r="O54" s="26">
        <f>IFERROR(VLOOKUP(C:C,'Results Data'!A:F,6,FALSE), "Not Found")</f>
        <v>401</v>
      </c>
      <c r="P54" s="27">
        <f>IFERROR(VLOOKUP(C:C,'Results Data'!A:M,13,FALSE), "Not Found")</f>
        <v>82</v>
      </c>
      <c r="Q54" s="27" t="b">
        <f>AND('RIDE DATA'!$A$5&lt;'Registration Data'!$P54,'RIDE DATA'!$B$5&gt;'Registration Data'!$P54)</f>
        <v>1</v>
      </c>
      <c r="R54" s="27">
        <f>IF(Q54=TRUE,O54*0.03,0)</f>
        <v>12.03</v>
      </c>
      <c r="S54" s="25">
        <f>COUNTIF('Historical Registration Data'!D:D,'Registration Data'!C114)</f>
        <v>0</v>
      </c>
      <c r="T54" s="28">
        <f>R54+O54</f>
        <v>413.03</v>
      </c>
      <c r="U54" s="29">
        <f>T54/F54</f>
        <v>1.1717163120567375</v>
      </c>
      <c r="V54" s="64">
        <v>1200</v>
      </c>
    </row>
    <row r="55" spans="1:22" x14ac:dyDescent="0.25">
      <c r="A55" s="58" t="s">
        <v>29</v>
      </c>
      <c r="B55" s="37" t="s">
        <v>86</v>
      </c>
      <c r="C55" s="37" t="s">
        <v>87</v>
      </c>
      <c r="D55" s="38">
        <v>303</v>
      </c>
      <c r="E55" s="11"/>
      <c r="F55" s="23">
        <f>D55*0.94</f>
        <v>284.82</v>
      </c>
      <c r="G55" s="24">
        <f>IF(O55="Not Found",0,F55)</f>
        <v>284.82</v>
      </c>
      <c r="H55" s="43" t="s">
        <v>335</v>
      </c>
      <c r="I55" s="43" t="s">
        <v>336</v>
      </c>
      <c r="J55" s="43"/>
      <c r="K55" s="43"/>
      <c r="L55" s="43"/>
      <c r="O55" s="26">
        <f>IFERROR(VLOOKUP(C:C,'Results Data'!A:F,6,FALSE), "Not Found")</f>
        <v>305</v>
      </c>
      <c r="P55" s="27">
        <f>IFERROR(VLOOKUP(C:C,'Results Data'!A:M,13,FALSE), "Not Found")</f>
        <v>78</v>
      </c>
      <c r="Q55" s="27" t="b">
        <f>AND('RIDE DATA'!$A$5&lt;'Registration Data'!$P55,'RIDE DATA'!$B$5&gt;'Registration Data'!$P55)</f>
        <v>1</v>
      </c>
      <c r="R55" s="27">
        <f>IF(Q55=TRUE,O55*0.03,0)</f>
        <v>9.15</v>
      </c>
      <c r="S55" s="25">
        <f>COUNTIF('Historical Registration Data'!D:D,'Registration Data'!C29)</f>
        <v>0</v>
      </c>
      <c r="T55" s="28">
        <f>R55+O55</f>
        <v>314.14999999999998</v>
      </c>
      <c r="U55" s="29">
        <f>T55/F55</f>
        <v>1.1029773190084966</v>
      </c>
      <c r="V55" s="44">
        <f>IF(U55&gt;100%,((U55-1)*10000),0)</f>
        <v>1029.773190084966</v>
      </c>
    </row>
    <row r="56" spans="1:22" x14ac:dyDescent="0.25">
      <c r="A56" s="56" t="s">
        <v>28</v>
      </c>
      <c r="B56" s="37" t="s">
        <v>231</v>
      </c>
      <c r="C56" s="37" t="s">
        <v>232</v>
      </c>
      <c r="D56" s="38">
        <v>442</v>
      </c>
      <c r="E56" s="11"/>
      <c r="F56" s="23">
        <f>D56*0.94</f>
        <v>415.47999999999996</v>
      </c>
      <c r="G56" s="24">
        <f>IF(O56="Not Found",0,F56)</f>
        <v>415.47999999999996</v>
      </c>
      <c r="H56" s="43"/>
      <c r="I56" s="43"/>
      <c r="J56" s="43"/>
      <c r="K56" s="43"/>
      <c r="L56" s="43"/>
      <c r="O56" s="26">
        <f>IFERROR(VLOOKUP(C:C,'Results Data'!A:F,6,FALSE), "Not Found")</f>
        <v>443</v>
      </c>
      <c r="P56" s="27">
        <f>IFERROR(VLOOKUP(C:C,'Results Data'!A:M,13,FALSE), "Not Found")</f>
        <v>80</v>
      </c>
      <c r="Q56" s="27" t="b">
        <f>AND('RIDE DATA'!$A$5&lt;'Registration Data'!$P56,'RIDE DATA'!$B$5&gt;'Registration Data'!$P56)</f>
        <v>1</v>
      </c>
      <c r="R56" s="27">
        <f>IF(Q56=TRUE,O56*0.03,0)</f>
        <v>13.29</v>
      </c>
      <c r="S56" s="25">
        <f>COUNTIF('Historical Registration Data'!D:D,'Registration Data'!C98)</f>
        <v>0</v>
      </c>
      <c r="T56" s="28">
        <f>R56+O56</f>
        <v>456.29</v>
      </c>
      <c r="U56" s="29">
        <f>T56/F56</f>
        <v>1.0982237412149805</v>
      </c>
      <c r="V56" s="44">
        <f>IF(U56&gt;100%,((U56-1)*10000),0)</f>
        <v>982.23741214980453</v>
      </c>
    </row>
    <row r="57" spans="1:22" x14ac:dyDescent="0.25">
      <c r="A57" s="58" t="s">
        <v>29</v>
      </c>
      <c r="B57" s="37" t="s">
        <v>160</v>
      </c>
      <c r="C57" s="37" t="s">
        <v>161</v>
      </c>
      <c r="D57" s="38">
        <v>320</v>
      </c>
      <c r="E57" s="11"/>
      <c r="F57" s="23">
        <f>D57*0.94</f>
        <v>300.79999999999995</v>
      </c>
      <c r="G57" s="24">
        <f>IF(O57="Not Found",0,F57)</f>
        <v>300.79999999999995</v>
      </c>
      <c r="H57" s="43" t="s">
        <v>335</v>
      </c>
      <c r="I57" s="43" t="s">
        <v>339</v>
      </c>
      <c r="J57" s="43"/>
      <c r="K57" s="43"/>
      <c r="L57" s="43"/>
      <c r="O57" s="26">
        <f>IFERROR(VLOOKUP(C:C,'Results Data'!A:F,6,FALSE), "Not Found")</f>
        <v>305</v>
      </c>
      <c r="P57" s="27">
        <f>IFERROR(VLOOKUP(C:C,'Results Data'!A:M,13,FALSE), "Not Found")</f>
        <v>78</v>
      </c>
      <c r="Q57" s="27" t="b">
        <f>AND('RIDE DATA'!$A$5&lt;'Registration Data'!$P57,'RIDE DATA'!$B$5&gt;'Registration Data'!$P57)</f>
        <v>1</v>
      </c>
      <c r="R57" s="27">
        <f>IF(Q57=TRUE,O57*0.03,0)</f>
        <v>9.15</v>
      </c>
      <c r="S57" s="25">
        <f>COUNTIF('Historical Registration Data'!D:D,'Registration Data'!C103)</f>
        <v>0</v>
      </c>
      <c r="T57" s="28">
        <f>R57+O57</f>
        <v>314.14999999999998</v>
      </c>
      <c r="U57" s="29">
        <f>T57/F57</f>
        <v>1.0443816489361704</v>
      </c>
      <c r="V57" s="44">
        <f>IF(U57&gt;100%,((U57-1)*10000),0)</f>
        <v>443.81648936170359</v>
      </c>
    </row>
    <row r="58" spans="1:22" x14ac:dyDescent="0.25">
      <c r="A58" s="56" t="s">
        <v>28</v>
      </c>
      <c r="B58" s="37" t="s">
        <v>60</v>
      </c>
      <c r="C58" s="37" t="s">
        <v>61</v>
      </c>
      <c r="D58" s="38">
        <v>421</v>
      </c>
      <c r="E58" s="11"/>
      <c r="F58" s="23">
        <f>D58*0.94</f>
        <v>395.73999999999995</v>
      </c>
      <c r="G58" s="24">
        <f>IF(O58="Not Found",0,F58)</f>
        <v>395.73999999999995</v>
      </c>
      <c r="H58" s="43"/>
      <c r="I58" s="43"/>
      <c r="J58" s="43"/>
      <c r="K58" s="43"/>
      <c r="L58" s="43"/>
      <c r="O58" s="26">
        <f>IFERROR(VLOOKUP(C:C,'Results Data'!A:F,6,FALSE), "Not Found")</f>
        <v>418</v>
      </c>
      <c r="P58" s="27">
        <f>IFERROR(VLOOKUP(C:C,'Results Data'!A:M,13,FALSE), "Not Found")</f>
        <v>79</v>
      </c>
      <c r="Q58" s="27" t="b">
        <f>AND('RIDE DATA'!$A$5&lt;'Registration Data'!$P58,'RIDE DATA'!$B$5&gt;'Registration Data'!$P58)</f>
        <v>1</v>
      </c>
      <c r="R58" s="27">
        <f>IF(Q58=TRUE,O58*0.03,0)</f>
        <v>12.54</v>
      </c>
      <c r="S58" s="25">
        <f>COUNTIF('Historical Registration Data'!D:D,'Registration Data'!C66)</f>
        <v>0</v>
      </c>
      <c r="T58" s="28">
        <f>R58+O58</f>
        <v>430.54</v>
      </c>
      <c r="U58" s="29">
        <f>T58/F58</f>
        <v>1.0879365239803913</v>
      </c>
      <c r="V58" s="44">
        <f>IF(U58&gt;100%,((U58-1)*10000),0)</f>
        <v>879.36523980391314</v>
      </c>
    </row>
    <row r="59" spans="1:22" x14ac:dyDescent="0.25">
      <c r="A59" s="60" t="s">
        <v>26</v>
      </c>
      <c r="B59" s="37" t="s">
        <v>233</v>
      </c>
      <c r="C59" s="37" t="s">
        <v>234</v>
      </c>
      <c r="D59" s="38">
        <v>661</v>
      </c>
      <c r="E59" s="11"/>
      <c r="F59" s="23">
        <f>D59*0.94</f>
        <v>621.33999999999992</v>
      </c>
      <c r="G59" s="24">
        <f>IF(O59="Not Found",0,F59)</f>
        <v>621.33999999999992</v>
      </c>
      <c r="H59" s="43"/>
      <c r="I59" s="43"/>
      <c r="J59" s="43"/>
      <c r="K59" s="43"/>
      <c r="L59" s="43"/>
      <c r="O59" s="26">
        <f>IFERROR(VLOOKUP(C:C,'Results Data'!A:F,6,FALSE), "Not Found")</f>
        <v>665</v>
      </c>
      <c r="P59" s="27">
        <f>IFERROR(VLOOKUP(C:C,'Results Data'!A:M,13,FALSE), "Not Found")</f>
        <v>51</v>
      </c>
      <c r="Q59" s="27" t="b">
        <f>AND('RIDE DATA'!$A$5&lt;'Registration Data'!$P59,'RIDE DATA'!$B$5&gt;'Registration Data'!$P59)</f>
        <v>0</v>
      </c>
      <c r="R59" s="27">
        <f>IF(Q59=TRUE,O59*0.03,0)</f>
        <v>0</v>
      </c>
      <c r="S59" s="25">
        <f>COUNTIF('Historical Registration Data'!D:D,'Registration Data'!C16)</f>
        <v>0</v>
      </c>
      <c r="T59" s="28">
        <f>R59+O59</f>
        <v>665</v>
      </c>
      <c r="U59" s="29">
        <f>T59/F59</f>
        <v>1.0702674864003607</v>
      </c>
      <c r="V59" s="44">
        <f>IF(U59&gt;100%,((U59-1)*10000),0)</f>
        <v>702.67486400360735</v>
      </c>
    </row>
    <row r="60" spans="1:22" x14ac:dyDescent="0.25">
      <c r="A60" s="55" t="s">
        <v>25</v>
      </c>
      <c r="B60" s="37" t="s">
        <v>297</v>
      </c>
      <c r="C60" s="37" t="s">
        <v>298</v>
      </c>
      <c r="D60" s="38">
        <v>323</v>
      </c>
      <c r="E60" s="11"/>
      <c r="F60" s="23">
        <f>D60*0.94</f>
        <v>303.62</v>
      </c>
      <c r="G60" s="24">
        <f>IF(O60="Not Found",0,F60)</f>
        <v>303.62</v>
      </c>
      <c r="H60" s="43"/>
      <c r="I60" s="43"/>
      <c r="J60" s="43"/>
      <c r="K60" s="43"/>
      <c r="L60" s="43"/>
      <c r="O60" s="26">
        <f>IFERROR(VLOOKUP(C:C,'Results Data'!A:F,6,FALSE), "Not Found")</f>
        <v>321</v>
      </c>
      <c r="P60" s="27">
        <f>IFERROR(VLOOKUP(C:C,'Results Data'!A:M,13,FALSE), "Not Found")</f>
        <v>79</v>
      </c>
      <c r="Q60" s="27" t="b">
        <f>AND('RIDE DATA'!$A$5&lt;'Registration Data'!$P60,'RIDE DATA'!$B$5&gt;'Registration Data'!$P60)</f>
        <v>1</v>
      </c>
      <c r="R60" s="27">
        <f>IF(Q60=TRUE,O60*0.03,0)</f>
        <v>9.629999999999999</v>
      </c>
      <c r="S60" s="25">
        <f>COUNTIF('Historical Registration Data'!D:D,'Registration Data'!C104)</f>
        <v>0</v>
      </c>
      <c r="T60" s="28">
        <f>R60+O60</f>
        <v>330.63</v>
      </c>
      <c r="U60" s="29">
        <f>T60/F60</f>
        <v>1.0889598840656083</v>
      </c>
      <c r="V60" s="44">
        <f>IF(U60&gt;100%,((U60-1)*10000),0)</f>
        <v>889.59884065608287</v>
      </c>
    </row>
    <row r="61" spans="1:22" x14ac:dyDescent="0.25">
      <c r="A61" s="56" t="s">
        <v>28</v>
      </c>
      <c r="B61" s="37" t="s">
        <v>170</v>
      </c>
      <c r="C61" s="37" t="s">
        <v>171</v>
      </c>
      <c r="D61" s="38">
        <v>427</v>
      </c>
      <c r="E61" s="11"/>
      <c r="F61" s="23">
        <f>D61*0.94</f>
        <v>401.38</v>
      </c>
      <c r="G61" s="24">
        <f>IF(O61="Not Found",0,F61)</f>
        <v>401.38</v>
      </c>
      <c r="H61" s="43"/>
      <c r="I61" s="43"/>
      <c r="J61" s="43"/>
      <c r="K61" s="43"/>
      <c r="L61" s="43"/>
      <c r="O61" s="26">
        <f>IFERROR(VLOOKUP(C:C,'Results Data'!A:F,6,FALSE), "Not Found")</f>
        <v>419</v>
      </c>
      <c r="P61" s="27">
        <f>IFERROR(VLOOKUP(C:C,'Results Data'!A:M,13,FALSE), "Not Found")</f>
        <v>82</v>
      </c>
      <c r="Q61" s="27" t="b">
        <f>AND('RIDE DATA'!$A$5&lt;'Registration Data'!$P61,'RIDE DATA'!$B$5&gt;'Registration Data'!$P61)</f>
        <v>1</v>
      </c>
      <c r="R61" s="27">
        <f>IF(Q61=TRUE,O61*0.03,0)</f>
        <v>12.57</v>
      </c>
      <c r="S61" s="25">
        <f>COUNTIF('Historical Registration Data'!D:D,'Registration Data'!C136)</f>
        <v>0</v>
      </c>
      <c r="T61" s="28">
        <f>R61+O61</f>
        <v>431.57</v>
      </c>
      <c r="U61" s="29">
        <f>T61/F61</f>
        <v>1.0752155065025661</v>
      </c>
      <c r="V61" s="44">
        <f>IF(U61&gt;100%,((U61-1)*10000),0)</f>
        <v>752.15506502566143</v>
      </c>
    </row>
    <row r="62" spans="1:22" x14ac:dyDescent="0.25">
      <c r="A62" s="58" t="s">
        <v>29</v>
      </c>
      <c r="B62" s="37" t="s">
        <v>164</v>
      </c>
      <c r="C62" s="37" t="s">
        <v>165</v>
      </c>
      <c r="D62" s="38">
        <v>542</v>
      </c>
      <c r="E62" s="11"/>
      <c r="F62" s="23">
        <f>D62*0.94</f>
        <v>509.47999999999996</v>
      </c>
      <c r="G62" s="24">
        <f>IF(O62="Not Found",0,F62)</f>
        <v>509.47999999999996</v>
      </c>
      <c r="H62" s="43"/>
      <c r="I62" s="43"/>
      <c r="J62" s="43"/>
      <c r="K62" s="43"/>
      <c r="L62" s="43"/>
      <c r="O62" s="26">
        <f>IFERROR(VLOOKUP(C:C,'Results Data'!A:F,6,FALSE), "Not Found")</f>
        <v>511</v>
      </c>
      <c r="P62" s="27">
        <f>IFERROR(VLOOKUP(C:C,'Results Data'!A:M,13,FALSE), "Not Found")</f>
        <v>78</v>
      </c>
      <c r="Q62" s="27" t="b">
        <f>AND('RIDE DATA'!$A$5&lt;'Registration Data'!$P62,'RIDE DATA'!$B$5&gt;'Registration Data'!$P62)</f>
        <v>1</v>
      </c>
      <c r="R62" s="27">
        <f>IF(Q62=TRUE,O62*0.03,0)</f>
        <v>15.33</v>
      </c>
      <c r="S62" s="25">
        <f>COUNTIF('Historical Registration Data'!D:D,'Registration Data'!C71)</f>
        <v>0</v>
      </c>
      <c r="T62" s="28">
        <f>R62+O62</f>
        <v>526.33000000000004</v>
      </c>
      <c r="U62" s="29">
        <f>T62/F62</f>
        <v>1.0330729371123499</v>
      </c>
      <c r="V62" s="44">
        <f>IF(U62&gt;100%,((U62-1)*10000),0)</f>
        <v>330.72937112349933</v>
      </c>
    </row>
    <row r="63" spans="1:22" x14ac:dyDescent="0.25">
      <c r="A63" s="55"/>
      <c r="B63" s="37" t="s">
        <v>106</v>
      </c>
      <c r="C63" s="37" t="s">
        <v>107</v>
      </c>
      <c r="D63" s="38">
        <v>432</v>
      </c>
      <c r="E63" s="11"/>
      <c r="F63" s="23">
        <f>D63*0.94</f>
        <v>406.08</v>
      </c>
      <c r="G63" s="24">
        <f>IF(O63="Not Found",0,F63)</f>
        <v>406.08</v>
      </c>
      <c r="H63" s="43" t="s">
        <v>335</v>
      </c>
      <c r="I63" s="43" t="s">
        <v>342</v>
      </c>
      <c r="J63" s="43" t="s">
        <v>348</v>
      </c>
      <c r="K63" s="43"/>
      <c r="L63" s="43"/>
      <c r="O63" s="26">
        <f>IFERROR(VLOOKUP(C:C,'Results Data'!A:F,6,FALSE), "Not Found")</f>
        <v>0</v>
      </c>
      <c r="P63" s="27">
        <f>IFERROR(VLOOKUP(C:C,'Results Data'!A:M,13,FALSE), "Not Found")</f>
        <v>0</v>
      </c>
      <c r="Q63" s="27" t="b">
        <f>AND('RIDE DATA'!$A$5&lt;'Registration Data'!$P63,'RIDE DATA'!$B$5&gt;'Registration Data'!$P63)</f>
        <v>0</v>
      </c>
      <c r="R63" s="27">
        <f>IF(Q63=TRUE,O63*0.03,0)</f>
        <v>0</v>
      </c>
      <c r="S63" s="25">
        <f>COUNTIF('Historical Registration Data'!D:D,'Registration Data'!C68)</f>
        <v>0</v>
      </c>
      <c r="T63" s="28">
        <f>R63+O63</f>
        <v>0</v>
      </c>
      <c r="U63" s="29">
        <f>T63/F63</f>
        <v>0</v>
      </c>
      <c r="V63" s="44">
        <f>IF(U63&gt;100%,((U63-1)*10000),0)</f>
        <v>0</v>
      </c>
    </row>
    <row r="64" spans="1:22" x14ac:dyDescent="0.25">
      <c r="A64" s="60" t="s">
        <v>26</v>
      </c>
      <c r="B64" s="37" t="s">
        <v>54</v>
      </c>
      <c r="C64" s="37" t="s">
        <v>55</v>
      </c>
      <c r="D64" s="38">
        <v>388</v>
      </c>
      <c r="E64" s="11"/>
      <c r="F64" s="23">
        <f>D64*0.94</f>
        <v>364.71999999999997</v>
      </c>
      <c r="G64" s="24">
        <f>IF(O64="Not Found",0,F64)</f>
        <v>364.71999999999997</v>
      </c>
      <c r="H64" s="43" t="s">
        <v>338</v>
      </c>
      <c r="I64" s="43" t="s">
        <v>342</v>
      </c>
      <c r="J64" s="43" t="s">
        <v>344</v>
      </c>
      <c r="K64" s="43"/>
      <c r="L64" s="43"/>
      <c r="O64" s="26">
        <f>IFERROR(VLOOKUP(C:C,'Results Data'!A:F,6,FALSE), "Not Found")</f>
        <v>366</v>
      </c>
      <c r="P64" s="27">
        <f>IFERROR(VLOOKUP(C:C,'Results Data'!A:M,13,FALSE), "Not Found")</f>
        <v>83</v>
      </c>
      <c r="Q64" s="27" t="b">
        <f>AND('RIDE DATA'!$A$5&lt;'Registration Data'!$P64,'RIDE DATA'!$B$5&gt;'Registration Data'!$P64)</f>
        <v>0</v>
      </c>
      <c r="R64" s="27">
        <f>IF(Q64=TRUE,O64*0.03,0)</f>
        <v>0</v>
      </c>
      <c r="S64" s="25">
        <f>COUNTIF('Historical Registration Data'!D:D,'Registration Data'!C39)</f>
        <v>0</v>
      </c>
      <c r="T64" s="28">
        <f>R64+O64</f>
        <v>366</v>
      </c>
      <c r="U64" s="29">
        <f>T64/F64</f>
        <v>1.003509541566133</v>
      </c>
      <c r="V64" s="44">
        <f>IF(U64&gt;100%,((U64-1)*10000),0)</f>
        <v>35.095415661330343</v>
      </c>
    </row>
    <row r="65" spans="1:23" x14ac:dyDescent="0.25">
      <c r="A65" s="60" t="s">
        <v>26</v>
      </c>
      <c r="B65" s="37" t="s">
        <v>96</v>
      </c>
      <c r="C65" s="37" t="s">
        <v>97</v>
      </c>
      <c r="D65" s="38">
        <v>711</v>
      </c>
      <c r="E65" s="11"/>
      <c r="F65" s="23">
        <f>D65*0.94</f>
        <v>668.33999999999992</v>
      </c>
      <c r="G65" s="24">
        <f>IF(O65="Not Found",0,F65)</f>
        <v>668.33999999999992</v>
      </c>
      <c r="H65" s="43"/>
      <c r="I65" s="43"/>
      <c r="J65" s="43"/>
      <c r="K65" s="43"/>
      <c r="L65" s="43"/>
      <c r="O65" s="26">
        <f>IFERROR(VLOOKUP(C:C,'Results Data'!A:F,6,FALSE), "Not Found")</f>
        <v>721</v>
      </c>
      <c r="P65" s="27">
        <f>IFERROR(VLOOKUP(C:C,'Results Data'!A:M,13,FALSE), "Not Found")</f>
        <v>83</v>
      </c>
      <c r="Q65" s="27" t="b">
        <f>AND('RIDE DATA'!$A$5&lt;'Registration Data'!$P65,'RIDE DATA'!$B$5&gt;'Registration Data'!$P65)</f>
        <v>0</v>
      </c>
      <c r="R65" s="27">
        <f>IF(Q65=TRUE,O65*0.03,0)</f>
        <v>0</v>
      </c>
      <c r="S65" s="25">
        <f>COUNTIF('Historical Registration Data'!D:D,'Registration Data'!C13)</f>
        <v>0</v>
      </c>
      <c r="T65" s="28">
        <f>R65+O65</f>
        <v>721</v>
      </c>
      <c r="U65" s="29">
        <f>T65/F65</f>
        <v>1.0787922314989378</v>
      </c>
      <c r="V65" s="44">
        <f>IF(U65&gt;100%,((U65-1)*10000),0)</f>
        <v>787.9223149893777</v>
      </c>
    </row>
    <row r="66" spans="1:23" x14ac:dyDescent="0.25">
      <c r="A66" s="55" t="s">
        <v>25</v>
      </c>
      <c r="B66" s="37" t="s">
        <v>74</v>
      </c>
      <c r="C66" s="37" t="s">
        <v>75</v>
      </c>
      <c r="D66" s="38">
        <v>248</v>
      </c>
      <c r="E66" s="11"/>
      <c r="F66" s="23">
        <f>D66*0.94</f>
        <v>233.11999999999998</v>
      </c>
      <c r="G66" s="24">
        <f>IF(O66="Not Found",0,F66)</f>
        <v>233.11999999999998</v>
      </c>
      <c r="H66" s="43"/>
      <c r="I66" s="43"/>
      <c r="J66" s="43"/>
      <c r="K66" s="43"/>
      <c r="L66" s="43"/>
      <c r="O66" s="26">
        <f>IFERROR(VLOOKUP(C:C,'Results Data'!A:F,6,FALSE), "Not Found")</f>
        <v>248</v>
      </c>
      <c r="P66" s="27">
        <f>IFERROR(VLOOKUP(C:C,'Results Data'!A:M,13,FALSE), "Not Found")</f>
        <v>69</v>
      </c>
      <c r="Q66" s="27" t="b">
        <f>AND('RIDE DATA'!$A$5&lt;'Registration Data'!$P66,'RIDE DATA'!$B$5&gt;'Registration Data'!$P66)</f>
        <v>0</v>
      </c>
      <c r="R66" s="27">
        <f>IF(Q66=TRUE,O66*0.03,0)</f>
        <v>0</v>
      </c>
      <c r="S66" s="25">
        <f>COUNTIF('Historical Registration Data'!D:D,'Registration Data'!C34)</f>
        <v>0</v>
      </c>
      <c r="T66" s="28">
        <f>R66+O66</f>
        <v>248</v>
      </c>
      <c r="U66" s="29">
        <f>T66/F66</f>
        <v>1.0638297872340428</v>
      </c>
      <c r="V66" s="44">
        <f>IF(U66&gt;100%,((U66-1)*10000),0)</f>
        <v>638.2978723404276</v>
      </c>
    </row>
    <row r="67" spans="1:23" x14ac:dyDescent="0.25">
      <c r="A67" s="55"/>
      <c r="B67" s="37" t="s">
        <v>211</v>
      </c>
      <c r="C67" s="37" t="s">
        <v>212</v>
      </c>
      <c r="D67" s="38">
        <v>610</v>
      </c>
      <c r="E67" s="11"/>
      <c r="F67" s="23">
        <f>D67*0.94</f>
        <v>573.4</v>
      </c>
      <c r="G67" s="24">
        <f>IF(O67="Not Found",0,F67)</f>
        <v>573.4</v>
      </c>
      <c r="H67" s="43"/>
      <c r="I67" s="43"/>
      <c r="J67" s="43"/>
      <c r="K67" s="43"/>
      <c r="L67" s="43"/>
      <c r="O67" s="26">
        <f>IFERROR(VLOOKUP(C:C,'Results Data'!A:F,6,FALSE), "Not Found")</f>
        <v>0</v>
      </c>
      <c r="P67" s="27">
        <f>IFERROR(VLOOKUP(C:C,'Results Data'!A:M,13,FALSE), "Not Found")</f>
        <v>0</v>
      </c>
      <c r="Q67" s="27" t="b">
        <f>AND('RIDE DATA'!$A$5&lt;'Registration Data'!$P67,'RIDE DATA'!$B$5&gt;'Registration Data'!$P67)</f>
        <v>0</v>
      </c>
      <c r="R67" s="27">
        <f>IF(Q67=TRUE,O67*0.03,0)</f>
        <v>0</v>
      </c>
      <c r="S67" s="25">
        <f>COUNTIF('Historical Registration Data'!D:D,'Registration Data'!C23)</f>
        <v>0</v>
      </c>
      <c r="T67" s="28">
        <f>R67+O67</f>
        <v>0</v>
      </c>
      <c r="U67" s="29">
        <f>T67/F67</f>
        <v>0</v>
      </c>
      <c r="V67" s="44">
        <f>IF(U67&gt;100%,((U67-1)*10000),0)</f>
        <v>0</v>
      </c>
    </row>
    <row r="68" spans="1:23" x14ac:dyDescent="0.25">
      <c r="A68" s="61" t="s">
        <v>26</v>
      </c>
      <c r="B68" s="5" t="s">
        <v>331</v>
      </c>
      <c r="C68" s="5" t="s">
        <v>332</v>
      </c>
      <c r="D68" s="5">
        <v>320</v>
      </c>
      <c r="E68" s="5"/>
      <c r="F68" s="23">
        <f>D68*0.94</f>
        <v>300.79999999999995</v>
      </c>
      <c r="G68" s="24">
        <f>IF(O68="Not Found",0,F68)</f>
        <v>300.79999999999995</v>
      </c>
      <c r="H68" s="43" t="s">
        <v>335</v>
      </c>
      <c r="I68" s="43" t="s">
        <v>349</v>
      </c>
      <c r="J68" s="43"/>
      <c r="K68" s="43"/>
      <c r="L68" s="43" t="s">
        <v>361</v>
      </c>
      <c r="O68" s="26">
        <f>IFERROR(VLOOKUP(C:C,'Results Data'!A:F,6,FALSE), "Not Found")</f>
        <v>321</v>
      </c>
      <c r="P68" s="27">
        <f>IFERROR(VLOOKUP(C:C,'Results Data'!A:M,13,FALSE), "Not Found")</f>
        <v>81</v>
      </c>
      <c r="Q68" s="27" t="b">
        <f>AND('RIDE DATA'!$A$5&lt;'Registration Data'!$P68,'RIDE DATA'!$B$5&gt;'Registration Data'!$P68)</f>
        <v>1</v>
      </c>
      <c r="R68" s="27">
        <f>IF(Q68=TRUE,O68*0.03,0)</f>
        <v>9.629999999999999</v>
      </c>
      <c r="S68" s="25">
        <f>COUNTIF('Historical Registration Data'!D:D,'Registration Data'!C92)</f>
        <v>0</v>
      </c>
      <c r="T68" s="28">
        <f>R68+O68</f>
        <v>330.63</v>
      </c>
      <c r="U68" s="29">
        <f>T68/F68</f>
        <v>1.0991688829787236</v>
      </c>
      <c r="V68" s="44">
        <f>IF(U68&gt;100%,((U68-1)*10000),0)</f>
        <v>991.68882978723616</v>
      </c>
    </row>
    <row r="69" spans="1:23" x14ac:dyDescent="0.25">
      <c r="A69" s="60" t="s">
        <v>26</v>
      </c>
      <c r="B69" s="37" t="s">
        <v>90</v>
      </c>
      <c r="C69" s="37" t="s">
        <v>91</v>
      </c>
      <c r="D69" s="38">
        <v>366</v>
      </c>
      <c r="E69" s="11"/>
      <c r="F69" s="23">
        <f>D69*0.94</f>
        <v>344.03999999999996</v>
      </c>
      <c r="G69" s="24">
        <f>IF(O69="Not Found",0,F69)</f>
        <v>344.03999999999996</v>
      </c>
      <c r="H69" s="43" t="s">
        <v>347</v>
      </c>
      <c r="I69" s="43"/>
      <c r="J69" s="43"/>
      <c r="K69" s="43"/>
      <c r="L69" s="43"/>
      <c r="O69" s="26">
        <f>IFERROR(VLOOKUP(C:C,'Results Data'!A:F,6,FALSE), "Not Found")</f>
        <v>354</v>
      </c>
      <c r="P69" s="27">
        <f>IFERROR(VLOOKUP(C:C,'Results Data'!A:M,13,FALSE), "Not Found")</f>
        <v>76</v>
      </c>
      <c r="Q69" s="27" t="b">
        <f>AND('RIDE DATA'!$A$5&lt;'Registration Data'!$P69,'RIDE DATA'!$B$5&gt;'Registration Data'!$P69)</f>
        <v>1</v>
      </c>
      <c r="R69" s="27">
        <f>IF(Q69=TRUE,O69*0.03,0)</f>
        <v>10.62</v>
      </c>
      <c r="S69" s="25">
        <f>COUNTIF('Historical Registration Data'!D:D,'Registration Data'!C154)</f>
        <v>0</v>
      </c>
      <c r="T69" s="28">
        <f>R69+O69</f>
        <v>364.62</v>
      </c>
      <c r="U69" s="29">
        <f>T69/F69</f>
        <v>1.059818625741193</v>
      </c>
      <c r="V69" s="44">
        <f>IF(U69&gt;100%,((U69-1)*10000),0)</f>
        <v>598.18625741193011</v>
      </c>
      <c r="W69" s="5"/>
    </row>
    <row r="70" spans="1:23" x14ac:dyDescent="0.25">
      <c r="A70" s="60" t="s">
        <v>26</v>
      </c>
      <c r="B70" s="37" t="s">
        <v>184</v>
      </c>
      <c r="C70" s="37" t="s">
        <v>185</v>
      </c>
      <c r="D70" s="38">
        <v>333</v>
      </c>
      <c r="E70" s="11"/>
      <c r="F70" s="23">
        <f>D70*0.94</f>
        <v>313.02</v>
      </c>
      <c r="G70" s="24">
        <f>IF(O70="Not Found",0,F70)</f>
        <v>313.02</v>
      </c>
      <c r="H70" s="43" t="s">
        <v>338</v>
      </c>
      <c r="I70" s="43" t="s">
        <v>336</v>
      </c>
      <c r="J70" s="43"/>
      <c r="K70" s="43"/>
      <c r="L70" s="43" t="s">
        <v>356</v>
      </c>
      <c r="O70" s="26">
        <f>IFERROR(VLOOKUP(C:C,'Results Data'!A:F,6,FALSE), "Not Found")</f>
        <v>304</v>
      </c>
      <c r="P70" s="27">
        <f>IFERROR(VLOOKUP(C:C,'Results Data'!A:M,13,FALSE), "Not Found")</f>
        <v>80</v>
      </c>
      <c r="Q70" s="27" t="b">
        <f>AND('RIDE DATA'!$A$5&lt;'Registration Data'!$P70,'RIDE DATA'!$B$5&gt;'Registration Data'!$P70)</f>
        <v>1</v>
      </c>
      <c r="R70" s="27">
        <f>IF(Q70=TRUE,O70*0.03,0)</f>
        <v>9.1199999999999992</v>
      </c>
      <c r="S70" s="25">
        <f>COUNTIF('Historical Registration Data'!D:D,'Registration Data'!C31)</f>
        <v>0</v>
      </c>
      <c r="T70" s="28">
        <f>R70+O70</f>
        <v>313.12</v>
      </c>
      <c r="U70" s="29">
        <f>T70/F70</f>
        <v>1.0003194684045749</v>
      </c>
      <c r="V70" s="44">
        <f>IF(U70&gt;100%,((U70-1)*10000),0)</f>
        <v>3.1946840457486303</v>
      </c>
    </row>
    <row r="71" spans="1:23" x14ac:dyDescent="0.25">
      <c r="A71" s="60"/>
      <c r="B71" s="37" t="s">
        <v>205</v>
      </c>
      <c r="C71" s="37" t="s">
        <v>206</v>
      </c>
      <c r="D71" s="38">
        <v>382</v>
      </c>
      <c r="E71" s="11"/>
      <c r="F71" s="23">
        <f>D71*0.94</f>
        <v>359.08</v>
      </c>
      <c r="G71" s="24">
        <f>IF(O71="Not Found",0,F71)</f>
        <v>359.08</v>
      </c>
      <c r="H71" s="43"/>
      <c r="I71" s="43"/>
      <c r="J71" s="43"/>
      <c r="K71" s="43"/>
      <c r="L71" s="43"/>
      <c r="O71" s="26">
        <f>IFERROR(VLOOKUP(C:C,'Results Data'!A:F,6,FALSE), "Not Found")</f>
        <v>0</v>
      </c>
      <c r="P71" s="27">
        <f>IFERROR(VLOOKUP(C:C,'Results Data'!A:M,13,FALSE), "Not Found")</f>
        <v>0</v>
      </c>
      <c r="Q71" s="27" t="b">
        <f>AND('RIDE DATA'!$A$5&lt;'Registration Data'!$P71,'RIDE DATA'!$B$5&gt;'Registration Data'!$P71)</f>
        <v>0</v>
      </c>
      <c r="R71" s="27">
        <f>IF(Q71=TRUE,O71*0.03,0)</f>
        <v>0</v>
      </c>
      <c r="S71" s="25">
        <f>COUNTIF('Historical Registration Data'!D:D,'Registration Data'!C78)</f>
        <v>0</v>
      </c>
      <c r="T71" s="28">
        <f>R71+O71</f>
        <v>0</v>
      </c>
      <c r="U71" s="29">
        <f>T71/F71</f>
        <v>0</v>
      </c>
      <c r="V71" s="44">
        <f>IF(U71&gt;100%,((U71-1)*10000),0)</f>
        <v>0</v>
      </c>
    </row>
    <row r="72" spans="1:23" x14ac:dyDescent="0.25">
      <c r="A72" s="58" t="s">
        <v>29</v>
      </c>
      <c r="B72" s="37" t="s">
        <v>38</v>
      </c>
      <c r="C72" s="37" t="s">
        <v>39</v>
      </c>
      <c r="D72" s="38">
        <v>538</v>
      </c>
      <c r="E72" s="11"/>
      <c r="F72" s="23">
        <f>D72*0.94</f>
        <v>505.71999999999997</v>
      </c>
      <c r="G72" s="24">
        <f>IF(O72="Not Found",0,F72)</f>
        <v>505.71999999999997</v>
      </c>
      <c r="H72" s="43" t="s">
        <v>338</v>
      </c>
      <c r="I72" s="43" t="s">
        <v>339</v>
      </c>
      <c r="J72" s="43"/>
      <c r="K72" s="43" t="s">
        <v>340</v>
      </c>
      <c r="L72" s="43"/>
      <c r="O72" s="26">
        <f>IFERROR(VLOOKUP(C:C,'Results Data'!A:F,6,FALSE), "Not Found")</f>
        <v>539</v>
      </c>
      <c r="P72" s="27">
        <f>IFERROR(VLOOKUP(C:C,'Results Data'!A:M,13,FALSE), "Not Found")</f>
        <v>81</v>
      </c>
      <c r="Q72" s="27" t="b">
        <f>AND('RIDE DATA'!$A$5&lt;'Registration Data'!$P72,'RIDE DATA'!$B$5&gt;'Registration Data'!$P72)</f>
        <v>1</v>
      </c>
      <c r="R72" s="27">
        <f>IF(Q72=TRUE,O72*0.03,0)</f>
        <v>16.169999999999998</v>
      </c>
      <c r="S72" s="25">
        <f>COUNTIF('Historical Registration Data'!D:D,'Registration Data'!C89)</f>
        <v>0</v>
      </c>
      <c r="T72" s="28">
        <f>R72+O72</f>
        <v>555.16999999999996</v>
      </c>
      <c r="U72" s="29">
        <f>T72/F72</f>
        <v>1.0977813810013446</v>
      </c>
      <c r="V72" s="44">
        <f>IF(U72&gt;100%,((U72-1)*10000),0)</f>
        <v>977.81381001344596</v>
      </c>
    </row>
    <row r="73" spans="1:23" x14ac:dyDescent="0.25">
      <c r="A73" s="60" t="s">
        <v>26</v>
      </c>
      <c r="B73" s="37" t="s">
        <v>118</v>
      </c>
      <c r="C73" s="37" t="s">
        <v>119</v>
      </c>
      <c r="D73" s="38">
        <v>279</v>
      </c>
      <c r="E73" s="11"/>
      <c r="F73" s="23">
        <f>D73*0.94</f>
        <v>262.26</v>
      </c>
      <c r="G73" s="24">
        <f>IF(O73="Not Found",0,F73)</f>
        <v>262.26</v>
      </c>
      <c r="H73" s="43"/>
      <c r="I73" s="43"/>
      <c r="J73" s="43"/>
      <c r="K73" s="43"/>
      <c r="L73" s="43"/>
      <c r="O73" s="26">
        <f>IFERROR(VLOOKUP(C:C,'Results Data'!A:F,6,FALSE), "Not Found")</f>
        <v>263</v>
      </c>
      <c r="P73" s="27">
        <f>IFERROR(VLOOKUP(C:C,'Results Data'!A:M,13,FALSE), "Not Found")</f>
        <v>77</v>
      </c>
      <c r="Q73" s="27" t="b">
        <f>AND('RIDE DATA'!$A$5&lt;'Registration Data'!$P73,'RIDE DATA'!$B$5&gt;'Registration Data'!$P73)</f>
        <v>1</v>
      </c>
      <c r="R73" s="27">
        <f>IF(Q73=TRUE,O73*0.03,0)</f>
        <v>7.89</v>
      </c>
      <c r="S73" s="25">
        <f>COUNTIF('Historical Registration Data'!D:D,'Registration Data'!C5)</f>
        <v>0</v>
      </c>
      <c r="T73" s="28">
        <f>R73+O73</f>
        <v>270.89</v>
      </c>
      <c r="U73" s="29">
        <f>T73/F73</f>
        <v>1.0329062762144436</v>
      </c>
      <c r="V73" s="44">
        <f>IF(U73&gt;100%,((U73-1)*10000),0)</f>
        <v>329.06276214443642</v>
      </c>
    </row>
    <row r="74" spans="1:23" x14ac:dyDescent="0.25">
      <c r="A74" s="55" t="s">
        <v>25</v>
      </c>
      <c r="B74" s="37" t="s">
        <v>221</v>
      </c>
      <c r="C74" s="37" t="s">
        <v>222</v>
      </c>
      <c r="D74" s="38">
        <v>395</v>
      </c>
      <c r="E74" s="11"/>
      <c r="F74" s="23">
        <f>D74*0.94</f>
        <v>371.29999999999995</v>
      </c>
      <c r="G74" s="24">
        <f>IF(O74="Not Found",0,F74)</f>
        <v>371.29999999999995</v>
      </c>
      <c r="H74" s="43"/>
      <c r="I74" s="43"/>
      <c r="J74" s="43"/>
      <c r="K74" s="43"/>
      <c r="L74" s="43"/>
      <c r="O74" s="26">
        <f>IFERROR(VLOOKUP(C:C,'Results Data'!A:F,6,FALSE), "Not Found")</f>
        <v>404</v>
      </c>
      <c r="P74" s="27">
        <f>IFERROR(VLOOKUP(C:C,'Results Data'!A:M,13,FALSE), "Not Found")</f>
        <v>77</v>
      </c>
      <c r="Q74" s="27" t="b">
        <f>AND('RIDE DATA'!$A$5&lt;'Registration Data'!$P74,'RIDE DATA'!$B$5&gt;'Registration Data'!$P74)</f>
        <v>1</v>
      </c>
      <c r="R74" s="27">
        <f>IF(Q74=TRUE,O74*0.03,0)</f>
        <v>12.12</v>
      </c>
      <c r="S74" s="25">
        <f>COUNTIF('Historical Registration Data'!D:D,'Registration Data'!C45)</f>
        <v>0</v>
      </c>
      <c r="T74" s="28">
        <f>R74+O74</f>
        <v>416.12</v>
      </c>
      <c r="U74" s="29">
        <f>T74/F74</f>
        <v>1.1207110153514679</v>
      </c>
      <c r="V74" s="44">
        <f>IF(U74&gt;100%,((U74-1)*10000),0)</f>
        <v>1207.1101535146788</v>
      </c>
    </row>
    <row r="75" spans="1:23" x14ac:dyDescent="0.25">
      <c r="A75" s="60" t="s">
        <v>26</v>
      </c>
      <c r="B75" s="37" t="s">
        <v>215</v>
      </c>
      <c r="C75" s="37" t="s">
        <v>216</v>
      </c>
      <c r="D75" s="38">
        <v>389</v>
      </c>
      <c r="E75" s="11"/>
      <c r="F75" s="23">
        <f>D75*0.94</f>
        <v>365.65999999999997</v>
      </c>
      <c r="G75" s="24">
        <f>IF(O75="Not Found",0,F75)</f>
        <v>365.65999999999997</v>
      </c>
      <c r="H75" s="43" t="s">
        <v>335</v>
      </c>
      <c r="I75" s="43" t="s">
        <v>342</v>
      </c>
      <c r="J75" s="43" t="s">
        <v>358</v>
      </c>
      <c r="K75" s="43"/>
      <c r="L75" s="43"/>
      <c r="O75" s="26">
        <f>IFERROR(VLOOKUP(C:C,'Results Data'!A:F,6,FALSE), "Not Found")</f>
        <v>369</v>
      </c>
      <c r="P75" s="27">
        <f>IFERROR(VLOOKUP(C:C,'Results Data'!A:M,13,FALSE), "Not Found")</f>
        <v>77</v>
      </c>
      <c r="Q75" s="27" t="b">
        <f>AND('RIDE DATA'!$A$5&lt;'Registration Data'!$P75,'RIDE DATA'!$B$5&gt;'Registration Data'!$P75)</f>
        <v>1</v>
      </c>
      <c r="R75" s="27">
        <f>IF(Q75=TRUE,O75*0.03,0)</f>
        <v>11.07</v>
      </c>
      <c r="S75" s="25">
        <f>COUNTIF('Historical Registration Data'!D:D,'Registration Data'!C97)</f>
        <v>0</v>
      </c>
      <c r="T75" s="28">
        <f>R75+O75</f>
        <v>380.07</v>
      </c>
      <c r="U75" s="29">
        <f>T75/F75</f>
        <v>1.0394081934037085</v>
      </c>
      <c r="V75" s="64">
        <v>1200</v>
      </c>
    </row>
    <row r="76" spans="1:23" x14ac:dyDescent="0.25">
      <c r="A76" s="58" t="s">
        <v>29</v>
      </c>
      <c r="B76" s="37" t="s">
        <v>98</v>
      </c>
      <c r="C76" s="37" t="s">
        <v>99</v>
      </c>
      <c r="D76" s="38">
        <v>584</v>
      </c>
      <c r="E76" s="11"/>
      <c r="F76" s="23">
        <f>D76*0.94</f>
        <v>548.95999999999992</v>
      </c>
      <c r="G76" s="24">
        <f>IF(O76="Not Found",0,F76)</f>
        <v>548.95999999999992</v>
      </c>
      <c r="H76" s="43"/>
      <c r="I76" s="43"/>
      <c r="J76" s="43"/>
      <c r="K76" s="43"/>
      <c r="L76" s="43"/>
      <c r="O76" s="26">
        <f>IFERROR(VLOOKUP(C:C,'Results Data'!A:F,6,FALSE), "Not Found")</f>
        <v>473</v>
      </c>
      <c r="P76" s="27">
        <f>IFERROR(VLOOKUP(C:C,'Results Data'!A:M,13,FALSE), "Not Found")</f>
        <v>76</v>
      </c>
      <c r="Q76" s="27" t="b">
        <f>AND('RIDE DATA'!$A$5&lt;'Registration Data'!$P76,'RIDE DATA'!$B$5&gt;'Registration Data'!$P76)</f>
        <v>1</v>
      </c>
      <c r="R76" s="27">
        <f>IF(Q76=TRUE,O76*0.03,0)</f>
        <v>14.19</v>
      </c>
      <c r="S76" s="25">
        <f>COUNTIF('Historical Registration Data'!D:D,'Registration Data'!C94)</f>
        <v>0</v>
      </c>
      <c r="T76" s="28">
        <f>R76+O76</f>
        <v>487.19</v>
      </c>
      <c r="U76" s="29">
        <f>T76/F76</f>
        <v>0.88747814048382412</v>
      </c>
      <c r="V76" s="44">
        <f>IF(U76&gt;100%,((U76-1)*10000),0)</f>
        <v>0</v>
      </c>
    </row>
    <row r="77" spans="1:23" x14ac:dyDescent="0.25">
      <c r="A77" s="55" t="s">
        <v>25</v>
      </c>
      <c r="B77" s="37" t="s">
        <v>56</v>
      </c>
      <c r="C77" s="37" t="s">
        <v>57</v>
      </c>
      <c r="D77" s="38">
        <v>448</v>
      </c>
      <c r="E77" s="11"/>
      <c r="F77" s="23">
        <f>D77*0.94</f>
        <v>421.12</v>
      </c>
      <c r="G77" s="24">
        <f>IF(O77="Not Found",0,F77)</f>
        <v>421.12</v>
      </c>
      <c r="H77" s="43"/>
      <c r="I77" s="43"/>
      <c r="J77" s="43"/>
      <c r="K77" s="43"/>
      <c r="L77" s="43"/>
      <c r="O77" s="26">
        <f>IFERROR(VLOOKUP(C:C,'Results Data'!A:F,6,FALSE), "Not Found")</f>
        <v>450</v>
      </c>
      <c r="P77" s="27">
        <f>IFERROR(VLOOKUP(C:C,'Results Data'!A:M,13,FALSE), "Not Found")</f>
        <v>78</v>
      </c>
      <c r="Q77" s="27" t="b">
        <f>AND('RIDE DATA'!$A$5&lt;'Registration Data'!$P77,'RIDE DATA'!$B$5&gt;'Registration Data'!$P77)</f>
        <v>1</v>
      </c>
      <c r="R77" s="27">
        <f>IF(Q77=TRUE,O77*0.03,0)</f>
        <v>13.5</v>
      </c>
      <c r="S77" s="25">
        <f>COUNTIF('Historical Registration Data'!D:D,'Registration Data'!C35)</f>
        <v>0</v>
      </c>
      <c r="T77" s="28">
        <f>R77+O77</f>
        <v>463.5</v>
      </c>
      <c r="U77" s="29">
        <f>T77/F77</f>
        <v>1.1006363981762919</v>
      </c>
      <c r="V77" s="44">
        <f>IF(U77&gt;100%,((U77-1)*10000),0)</f>
        <v>1006.3639817629189</v>
      </c>
    </row>
    <row r="78" spans="1:23" x14ac:dyDescent="0.25">
      <c r="A78" s="55"/>
      <c r="B78" s="37" t="s">
        <v>66</v>
      </c>
      <c r="C78" s="37" t="s">
        <v>67</v>
      </c>
      <c r="D78" s="38">
        <v>416</v>
      </c>
      <c r="E78" s="11"/>
      <c r="F78" s="23">
        <f>D78*0.94</f>
        <v>391.03999999999996</v>
      </c>
      <c r="G78" s="24">
        <f>IF(O78="Not Found",0,F78)</f>
        <v>0</v>
      </c>
      <c r="H78" s="43"/>
      <c r="I78" s="43"/>
      <c r="J78" s="43"/>
      <c r="K78" s="43"/>
      <c r="L78" s="43"/>
      <c r="O78" s="26" t="str">
        <f>IFERROR(VLOOKUP(C:C,'Results Data'!A:F,6,FALSE), "Not Found")</f>
        <v>Not Found</v>
      </c>
      <c r="P78" s="27" t="str">
        <f>IFERROR(VLOOKUP(C:C,'Results Data'!A:M,13,FALSE), "Not Found")</f>
        <v>Not Found</v>
      </c>
      <c r="Q78" s="27" t="b">
        <f>AND('RIDE DATA'!$A$5&lt;'Registration Data'!$P78,'RIDE DATA'!$B$5&gt;'Registration Data'!$P78)</f>
        <v>0</v>
      </c>
      <c r="R78" s="27">
        <f>IF(Q78=TRUE,O78*0.03,0)</f>
        <v>0</v>
      </c>
      <c r="S78" s="25">
        <f>COUNTIF('Historical Registration Data'!D:D,'Registration Data'!C14)</f>
        <v>0</v>
      </c>
      <c r="T78" s="28" t="e">
        <f>R78+O78</f>
        <v>#VALUE!</v>
      </c>
      <c r="U78" s="29" t="e">
        <f>T78/F78</f>
        <v>#VALUE!</v>
      </c>
      <c r="V78" s="44" t="e">
        <f>IF(U78&gt;100%,((U78-1)*10000),0)</f>
        <v>#VALUE!</v>
      </c>
    </row>
    <row r="79" spans="1:23" x14ac:dyDescent="0.25">
      <c r="A79" s="55" t="s">
        <v>25</v>
      </c>
      <c r="B79" s="37" t="s">
        <v>78</v>
      </c>
      <c r="C79" s="37" t="s">
        <v>79</v>
      </c>
      <c r="D79" s="38">
        <v>313</v>
      </c>
      <c r="E79" s="11"/>
      <c r="F79" s="23">
        <f>D79*0.94</f>
        <v>294.21999999999997</v>
      </c>
      <c r="G79" s="24">
        <f>IF(O79="Not Found",0,F79)</f>
        <v>294.21999999999997</v>
      </c>
      <c r="H79" s="43" t="s">
        <v>338</v>
      </c>
      <c r="I79" s="43" t="s">
        <v>339</v>
      </c>
      <c r="J79" s="43"/>
      <c r="K79" s="43" t="s">
        <v>345</v>
      </c>
      <c r="L79" s="43"/>
      <c r="O79" s="26">
        <f>IFERROR(VLOOKUP(C:C,'Results Data'!A:F,6,FALSE), "Not Found")</f>
        <v>323</v>
      </c>
      <c r="P79" s="27">
        <f>IFERROR(VLOOKUP(C:C,'Results Data'!A:M,13,FALSE), "Not Found")</f>
        <v>79</v>
      </c>
      <c r="Q79" s="27" t="b">
        <f>AND('RIDE DATA'!$A$5&lt;'Registration Data'!$P79,'RIDE DATA'!$B$5&gt;'Registration Data'!$P79)</f>
        <v>1</v>
      </c>
      <c r="R79" s="27">
        <f>IF(Q79=TRUE,O79*0.03,0)</f>
        <v>9.69</v>
      </c>
      <c r="S79" s="25">
        <f>COUNTIF('Historical Registration Data'!D:D,'Registration Data'!C19)</f>
        <v>0</v>
      </c>
      <c r="T79" s="28">
        <f>R79+O79</f>
        <v>332.69</v>
      </c>
      <c r="U79" s="29">
        <f>T79/F79</f>
        <v>1.1307524981306507</v>
      </c>
      <c r="V79" s="44"/>
    </row>
    <row r="80" spans="1:23" x14ac:dyDescent="0.25">
      <c r="A80" s="56" t="s">
        <v>28</v>
      </c>
      <c r="B80" s="37" t="s">
        <v>267</v>
      </c>
      <c r="C80" s="37" t="s">
        <v>268</v>
      </c>
      <c r="D80" s="38">
        <v>402</v>
      </c>
      <c r="E80" s="11"/>
      <c r="F80" s="23">
        <f>D80*0.94</f>
        <v>377.88</v>
      </c>
      <c r="G80" s="24">
        <f>IF(O80="Not Found",0,F80)</f>
        <v>377.88</v>
      </c>
      <c r="H80" s="43"/>
      <c r="I80" s="43"/>
      <c r="J80" s="43"/>
      <c r="K80" s="43"/>
      <c r="L80" s="43"/>
      <c r="O80" s="26">
        <f>IFERROR(VLOOKUP(C:C,'Results Data'!A:F,6,FALSE), "Not Found")</f>
        <v>363</v>
      </c>
      <c r="P80" s="27">
        <f>IFERROR(VLOOKUP(C:C,'Results Data'!A:M,13,FALSE), "Not Found")</f>
        <v>81</v>
      </c>
      <c r="Q80" s="27" t="b">
        <f>AND('RIDE DATA'!$A$5&lt;'Registration Data'!$P80,'RIDE DATA'!$B$5&gt;'Registration Data'!$P80)</f>
        <v>1</v>
      </c>
      <c r="R80" s="27">
        <f>IF(Q80=TRUE,O80*0.03,0)</f>
        <v>10.889999999999999</v>
      </c>
      <c r="S80" s="25">
        <f>COUNTIF('Historical Registration Data'!D:D,'Registration Data'!C25)</f>
        <v>0</v>
      </c>
      <c r="T80" s="28">
        <f>R80+O80</f>
        <v>373.89</v>
      </c>
      <c r="U80" s="29">
        <f>T80/F80</f>
        <v>0.98944109241028899</v>
      </c>
      <c r="V80" s="64">
        <v>1200</v>
      </c>
    </row>
    <row r="81" spans="1:22" x14ac:dyDescent="0.25">
      <c r="A81" s="55"/>
      <c r="B81" s="37" t="s">
        <v>307</v>
      </c>
      <c r="C81" s="37" t="s">
        <v>308</v>
      </c>
      <c r="D81" s="38">
        <v>384</v>
      </c>
      <c r="E81" s="11"/>
      <c r="F81" s="23">
        <f>D81*0.94</f>
        <v>360.96</v>
      </c>
      <c r="G81" s="24">
        <f>IF(O81="Not Found",0,F81)</f>
        <v>0</v>
      </c>
      <c r="H81" s="43"/>
      <c r="I81" s="43"/>
      <c r="J81" s="43"/>
      <c r="K81" s="43"/>
      <c r="L81" s="43"/>
      <c r="O81" s="26" t="str">
        <f>IFERROR(VLOOKUP(C:C,'Results Data'!A:F,6,FALSE), "Not Found")</f>
        <v>Not Found</v>
      </c>
      <c r="P81" s="27" t="str">
        <f>IFERROR(VLOOKUP(C:C,'Results Data'!A:M,13,FALSE), "Not Found")</f>
        <v>Not Found</v>
      </c>
      <c r="Q81" s="27" t="b">
        <f>AND('RIDE DATA'!$A$5&lt;'Registration Data'!$P81,'RIDE DATA'!$B$5&gt;'Registration Data'!$P81)</f>
        <v>0</v>
      </c>
      <c r="R81" s="27">
        <f>IF(Q81=TRUE,O81*0.03,0)</f>
        <v>0</v>
      </c>
      <c r="S81" s="25">
        <f>COUNTIF('Historical Registration Data'!D:D,'Registration Data'!C121)</f>
        <v>0</v>
      </c>
      <c r="T81" s="28" t="e">
        <f>R81+O81</f>
        <v>#VALUE!</v>
      </c>
      <c r="U81" s="29" t="e">
        <f>T81/F81</f>
        <v>#VALUE!</v>
      </c>
      <c r="V81" s="44" t="e">
        <f>IF(U81&gt;100%,((U81-1)*10000),0)</f>
        <v>#VALUE!</v>
      </c>
    </row>
    <row r="82" spans="1:22" x14ac:dyDescent="0.25">
      <c r="A82" s="58" t="s">
        <v>29</v>
      </c>
      <c r="B82" s="37" t="s">
        <v>263</v>
      </c>
      <c r="C82" s="37" t="s">
        <v>264</v>
      </c>
      <c r="D82" s="38">
        <v>418</v>
      </c>
      <c r="E82" s="11"/>
      <c r="F82" s="23">
        <f>D82*0.94</f>
        <v>392.91999999999996</v>
      </c>
      <c r="G82" s="24">
        <f>IF(O82="Not Found",0,F82)</f>
        <v>392.91999999999996</v>
      </c>
      <c r="H82" s="43"/>
      <c r="I82" s="43"/>
      <c r="J82" s="43"/>
      <c r="K82" s="43"/>
      <c r="L82" s="43"/>
      <c r="O82" s="26">
        <f>IFERROR(VLOOKUP(C:C,'Results Data'!A:F,6,FALSE), "Not Found")</f>
        <v>421</v>
      </c>
      <c r="P82" s="27">
        <f>IFERROR(VLOOKUP(C:C,'Results Data'!A:M,13,FALSE), "Not Found")</f>
        <v>79</v>
      </c>
      <c r="Q82" s="27" t="b">
        <f>AND('RIDE DATA'!$A$5&lt;'Registration Data'!$P82,'RIDE DATA'!$B$5&gt;'Registration Data'!$P82)</f>
        <v>1</v>
      </c>
      <c r="R82" s="27">
        <f>IF(Q82=TRUE,O82*0.03,0)</f>
        <v>12.629999999999999</v>
      </c>
      <c r="S82" s="25">
        <f>COUNTIF('Historical Registration Data'!D:D,'Registration Data'!C141)</f>
        <v>0</v>
      </c>
      <c r="T82" s="28">
        <f>R82+O82</f>
        <v>433.63</v>
      </c>
      <c r="U82" s="29">
        <f>T82/F82</f>
        <v>1.1036088771251147</v>
      </c>
      <c r="V82" s="44"/>
    </row>
    <row r="83" spans="1:22" x14ac:dyDescent="0.25">
      <c r="A83" s="58" t="s">
        <v>29</v>
      </c>
      <c r="B83" s="37" t="s">
        <v>152</v>
      </c>
      <c r="C83" s="37" t="s">
        <v>153</v>
      </c>
      <c r="D83" s="38">
        <v>645</v>
      </c>
      <c r="E83" s="11"/>
      <c r="F83" s="23">
        <f>D83*0.94</f>
        <v>606.29999999999995</v>
      </c>
      <c r="G83" s="24">
        <f>IF(O83="Not Found",0,F83)</f>
        <v>606.29999999999995</v>
      </c>
      <c r="H83" s="43" t="s">
        <v>350</v>
      </c>
      <c r="I83" s="43" t="s">
        <v>342</v>
      </c>
      <c r="J83" s="43" t="s">
        <v>353</v>
      </c>
      <c r="K83" s="43"/>
      <c r="L83" s="43"/>
      <c r="O83" s="26">
        <f>IFERROR(VLOOKUP(C:C,'Results Data'!A:F,6,FALSE), "Not Found")</f>
        <v>613</v>
      </c>
      <c r="P83" s="27">
        <f>IFERROR(VLOOKUP(C:C,'Results Data'!A:M,13,FALSE), "Not Found")</f>
        <v>80</v>
      </c>
      <c r="Q83" s="27" t="b">
        <f>AND('RIDE DATA'!$A$5&lt;'Registration Data'!$P83,'RIDE DATA'!$B$5&gt;'Registration Data'!$P83)</f>
        <v>1</v>
      </c>
      <c r="R83" s="27">
        <f>IF(Q83=TRUE,O83*0.03,0)</f>
        <v>18.39</v>
      </c>
      <c r="S83" s="25">
        <f>COUNTIF('Historical Registration Data'!D:D,'Registration Data'!C119)</f>
        <v>0</v>
      </c>
      <c r="T83" s="28">
        <f>R83+O83</f>
        <v>631.39</v>
      </c>
      <c r="U83" s="29">
        <f>T83/F83</f>
        <v>1.0413821540491506</v>
      </c>
      <c r="V83" s="44">
        <f>IF(U83&gt;100%,((U83-1)*10000),0)</f>
        <v>413.82154049150574</v>
      </c>
    </row>
    <row r="84" spans="1:22" x14ac:dyDescent="0.25">
      <c r="A84" s="55"/>
      <c r="B84" s="37" t="s">
        <v>219</v>
      </c>
      <c r="C84" s="37" t="s">
        <v>220</v>
      </c>
      <c r="D84" s="38">
        <v>265</v>
      </c>
      <c r="E84" s="11"/>
      <c r="F84" s="23">
        <f>D84*0.94</f>
        <v>249.1</v>
      </c>
      <c r="G84" s="24">
        <f>IF(O84="Not Found",0,F84)</f>
        <v>249.1</v>
      </c>
      <c r="H84" s="43"/>
      <c r="I84" s="43"/>
      <c r="J84" s="43"/>
      <c r="K84" s="43"/>
      <c r="L84" s="43"/>
      <c r="O84" s="26">
        <f>IFERROR(VLOOKUP(C:C,'Results Data'!A:F,6,FALSE), "Not Found")</f>
        <v>0</v>
      </c>
      <c r="P84" s="27">
        <f>IFERROR(VLOOKUP(C:C,'Results Data'!A:M,13,FALSE), "Not Found")</f>
        <v>0</v>
      </c>
      <c r="Q84" s="27" t="b">
        <f>AND('RIDE DATA'!$A$5&lt;'Registration Data'!$P84,'RIDE DATA'!$B$5&gt;'Registration Data'!$P84)</f>
        <v>0</v>
      </c>
      <c r="R84" s="27">
        <f>IF(Q84=TRUE,O84*0.03,0)</f>
        <v>0</v>
      </c>
      <c r="S84" s="25">
        <f>COUNTIF('Historical Registration Data'!D:D,'Registration Data'!C62)</f>
        <v>0</v>
      </c>
      <c r="T84" s="28">
        <f>R84+O84</f>
        <v>0</v>
      </c>
      <c r="U84" s="29">
        <f>T84/F84</f>
        <v>0</v>
      </c>
      <c r="V84" s="44">
        <f>IF(U84&gt;100%,((U84-1)*10000),0)</f>
        <v>0</v>
      </c>
    </row>
    <row r="85" spans="1:22" x14ac:dyDescent="0.25">
      <c r="A85" s="55"/>
      <c r="B85" s="37" t="s">
        <v>279</v>
      </c>
      <c r="C85" s="37" t="s">
        <v>280</v>
      </c>
      <c r="D85" s="38">
        <v>452</v>
      </c>
      <c r="E85" s="11"/>
      <c r="F85" s="23">
        <f>D85*0.94</f>
        <v>424.88</v>
      </c>
      <c r="G85" s="24">
        <f>IF(O85="Not Found",0,F85)</f>
        <v>424.88</v>
      </c>
      <c r="H85" s="43"/>
      <c r="I85" s="43"/>
      <c r="J85" s="43"/>
      <c r="K85" s="43"/>
      <c r="L85" s="43"/>
      <c r="O85" s="26">
        <f>IFERROR(VLOOKUP(C:C,'Results Data'!A:F,6,FALSE), "Not Found")</f>
        <v>0</v>
      </c>
      <c r="P85" s="27">
        <f>IFERROR(VLOOKUP(C:C,'Results Data'!A:M,13,FALSE), "Not Found")</f>
        <v>0</v>
      </c>
      <c r="Q85" s="27" t="b">
        <f>AND('RIDE DATA'!$A$5&lt;'Registration Data'!$P85,'RIDE DATA'!$B$5&gt;'Registration Data'!$P85)</f>
        <v>0</v>
      </c>
      <c r="R85" s="27">
        <f>IF(Q85=TRUE,O85*0.03,0)</f>
        <v>0</v>
      </c>
      <c r="S85" s="25">
        <f>COUNTIF('Historical Registration Data'!D:D,'Registration Data'!C96)</f>
        <v>0</v>
      </c>
      <c r="T85" s="28">
        <f>R85+O85</f>
        <v>0</v>
      </c>
      <c r="U85" s="29">
        <f>T85/F85</f>
        <v>0</v>
      </c>
      <c r="V85" s="44">
        <f>IF(U85&gt;100%,((U85-1)*10000),0)</f>
        <v>0</v>
      </c>
    </row>
    <row r="86" spans="1:22" x14ac:dyDescent="0.25">
      <c r="A86" s="58" t="s">
        <v>29</v>
      </c>
      <c r="B86" s="37" t="s">
        <v>110</v>
      </c>
      <c r="C86" s="37" t="s">
        <v>111</v>
      </c>
      <c r="D86" s="38">
        <v>347</v>
      </c>
      <c r="E86" s="11" t="s">
        <v>362</v>
      </c>
      <c r="F86" s="23">
        <f>D86*0.94</f>
        <v>326.18</v>
      </c>
      <c r="G86" s="24">
        <f>IF(O86="Not Found",0,F86)</f>
        <v>326.18</v>
      </c>
      <c r="H86" s="43" t="s">
        <v>347</v>
      </c>
      <c r="I86" s="43" t="s">
        <v>342</v>
      </c>
      <c r="J86" s="43" t="s">
        <v>348</v>
      </c>
      <c r="K86" s="43"/>
      <c r="L86" s="43"/>
      <c r="O86" s="26">
        <f>IFERROR(VLOOKUP(C:C,'Results Data'!A:F,6,FALSE), "Not Found")</f>
        <v>378</v>
      </c>
      <c r="P86" s="27">
        <f>IFERROR(VLOOKUP(C:C,'Results Data'!A:M,13,FALSE), "Not Found")</f>
        <v>79</v>
      </c>
      <c r="Q86" s="27" t="b">
        <f>AND('RIDE DATA'!$A$5&lt;'Registration Data'!$P86,'RIDE DATA'!$B$5&gt;'Registration Data'!$P86)</f>
        <v>1</v>
      </c>
      <c r="R86" s="27">
        <f>IF(Q86=TRUE,O86*0.03,0)</f>
        <v>11.34</v>
      </c>
      <c r="S86" s="25">
        <f>COUNTIF('Historical Registration Data'!D:D,'Registration Data'!C127)</f>
        <v>0</v>
      </c>
      <c r="T86" s="28">
        <f>R86+O86</f>
        <v>389.34</v>
      </c>
      <c r="U86" s="29">
        <f>T86/F86</f>
        <v>1.1936354160279599</v>
      </c>
      <c r="V86" s="44">
        <f>IF(U86&gt;100%,((U86-1)*10000),0)</f>
        <v>1936.3541602795985</v>
      </c>
    </row>
    <row r="87" spans="1:22" x14ac:dyDescent="0.25">
      <c r="A87" s="60" t="s">
        <v>26</v>
      </c>
      <c r="B87" s="37" t="s">
        <v>261</v>
      </c>
      <c r="C87" s="37" t="s">
        <v>262</v>
      </c>
      <c r="D87" s="38">
        <v>380</v>
      </c>
      <c r="E87" s="11"/>
      <c r="F87" s="23">
        <f>D87*0.94</f>
        <v>357.2</v>
      </c>
      <c r="G87" s="24">
        <f>IF(O87="Not Found",0,F87)</f>
        <v>357.2</v>
      </c>
      <c r="H87" s="43"/>
      <c r="I87" s="43"/>
      <c r="J87" s="43"/>
      <c r="K87" s="43"/>
      <c r="L87" s="43"/>
      <c r="O87" s="26">
        <f>IFERROR(VLOOKUP(C:C,'Results Data'!A:F,6,FALSE), "Not Found")</f>
        <v>301</v>
      </c>
      <c r="P87" s="27">
        <f>IFERROR(VLOOKUP(C:C,'Results Data'!A:M,13,FALSE), "Not Found")</f>
        <v>79</v>
      </c>
      <c r="Q87" s="27" t="b">
        <f>AND('RIDE DATA'!$A$5&lt;'Registration Data'!$P87,'RIDE DATA'!$B$5&gt;'Registration Data'!$P87)</f>
        <v>1</v>
      </c>
      <c r="R87" s="27">
        <f>IF(Q87=TRUE,O87*0.03,0)</f>
        <v>9.0299999999999994</v>
      </c>
      <c r="S87" s="25">
        <f>COUNTIF('Historical Registration Data'!D:D,'Registration Data'!C41)</f>
        <v>0</v>
      </c>
      <c r="T87" s="28">
        <f>R87+O87</f>
        <v>310.02999999999997</v>
      </c>
      <c r="U87" s="29">
        <f>T87/F87</f>
        <v>0.86794512877939523</v>
      </c>
      <c r="V87" s="64">
        <v>1200</v>
      </c>
    </row>
    <row r="88" spans="1:22" x14ac:dyDescent="0.25">
      <c r="A88" s="58" t="s">
        <v>29</v>
      </c>
      <c r="B88" s="37" t="s">
        <v>289</v>
      </c>
      <c r="C88" s="37" t="s">
        <v>290</v>
      </c>
      <c r="D88" s="38">
        <v>512</v>
      </c>
      <c r="E88" s="11"/>
      <c r="F88" s="23">
        <f>D88*0.94</f>
        <v>481.28</v>
      </c>
      <c r="G88" s="24">
        <f>IF(O88="Not Found",0,F88)</f>
        <v>481.28</v>
      </c>
      <c r="H88" s="43"/>
      <c r="I88" s="43"/>
      <c r="J88" s="43"/>
      <c r="K88" s="43"/>
      <c r="L88" s="43"/>
      <c r="O88" s="26">
        <f>IFERROR(VLOOKUP(C:C,'Results Data'!A:F,6,FALSE), "Not Found")</f>
        <v>503</v>
      </c>
      <c r="P88" s="27">
        <f>IFERROR(VLOOKUP(C:C,'Results Data'!A:M,13,FALSE), "Not Found")</f>
        <v>79</v>
      </c>
      <c r="Q88" s="27" t="b">
        <f>AND('RIDE DATA'!$A$5&lt;'Registration Data'!$P88,'RIDE DATA'!$B$5&gt;'Registration Data'!$P88)</f>
        <v>1</v>
      </c>
      <c r="R88" s="27">
        <f>IF(Q88=TRUE,O88*0.03,0)</f>
        <v>15.09</v>
      </c>
      <c r="S88" s="25">
        <f>COUNTIF('Historical Registration Data'!D:D,'Registration Data'!C118)</f>
        <v>0</v>
      </c>
      <c r="T88" s="28">
        <f>R88+O88</f>
        <v>518.09</v>
      </c>
      <c r="U88" s="29">
        <f>T88/F88</f>
        <v>1.076483543882979</v>
      </c>
      <c r="V88" s="44">
        <f>IF(U88&gt;100%,((U88-1)*10000),0)</f>
        <v>764.8354388297895</v>
      </c>
    </row>
    <row r="89" spans="1:22" x14ac:dyDescent="0.25">
      <c r="A89" s="58" t="s">
        <v>29</v>
      </c>
      <c r="B89" s="37" t="s">
        <v>162</v>
      </c>
      <c r="C89" s="37" t="s">
        <v>163</v>
      </c>
      <c r="D89" s="38">
        <v>380</v>
      </c>
      <c r="E89" s="11"/>
      <c r="F89" s="23">
        <f>D89*0.94</f>
        <v>357.2</v>
      </c>
      <c r="G89" s="24">
        <f>IF(O89="Not Found",0,F89)</f>
        <v>357.2</v>
      </c>
      <c r="H89" s="43"/>
      <c r="I89" s="43"/>
      <c r="J89" s="43"/>
      <c r="K89" s="43"/>
      <c r="L89" s="43"/>
      <c r="O89" s="26">
        <f>IFERROR(VLOOKUP(C:C,'Results Data'!A:F,6,FALSE), "Not Found")</f>
        <v>353</v>
      </c>
      <c r="P89" s="27">
        <f>IFERROR(VLOOKUP(C:C,'Results Data'!A:M,13,FALSE), "Not Found")</f>
        <v>74</v>
      </c>
      <c r="Q89" s="27" t="b">
        <f>AND('RIDE DATA'!$A$5&lt;'Registration Data'!$P89,'RIDE DATA'!$B$5&gt;'Registration Data'!$P89)</f>
        <v>0</v>
      </c>
      <c r="R89" s="27">
        <f>IF(Q89=TRUE,O89*0.03,0)</f>
        <v>0</v>
      </c>
      <c r="S89" s="25">
        <f>COUNTIF('Historical Registration Data'!D:D,'Registration Data'!C132)</f>
        <v>0</v>
      </c>
      <c r="T89" s="28">
        <f>R89+O89</f>
        <v>353</v>
      </c>
      <c r="U89" s="29">
        <f>T89/F89</f>
        <v>0.98824188129899215</v>
      </c>
      <c r="V89" s="44">
        <f>IF(U89&gt;100%,((U89-1)*10000),0)</f>
        <v>0</v>
      </c>
    </row>
    <row r="90" spans="1:22" x14ac:dyDescent="0.25">
      <c r="A90" s="56"/>
      <c r="B90" s="37" t="s">
        <v>124</v>
      </c>
      <c r="C90" s="37" t="s">
        <v>125</v>
      </c>
      <c r="D90" s="38">
        <v>364</v>
      </c>
      <c r="E90" s="11"/>
      <c r="F90" s="23">
        <f>D90*0.94</f>
        <v>342.15999999999997</v>
      </c>
      <c r="G90" s="24">
        <f>IF(O90="Not Found",0,F90)</f>
        <v>342.15999999999997</v>
      </c>
      <c r="H90" s="43"/>
      <c r="I90" s="43"/>
      <c r="J90" s="43"/>
      <c r="K90" s="43"/>
      <c r="L90" s="43"/>
      <c r="O90" s="26">
        <f>IFERROR(VLOOKUP(C:C,'Results Data'!A:F,6,FALSE), "Not Found")</f>
        <v>0</v>
      </c>
      <c r="P90" s="27">
        <f>IFERROR(VLOOKUP(C:C,'Results Data'!A:M,13,FALSE), "Not Found")</f>
        <v>0</v>
      </c>
      <c r="Q90" s="27" t="b">
        <f>AND('RIDE DATA'!$A$5&lt;'Registration Data'!$P90,'RIDE DATA'!$B$5&gt;'Registration Data'!$P90)</f>
        <v>0</v>
      </c>
      <c r="R90" s="27">
        <f>IF(Q90=TRUE,O90*0.03,0)</f>
        <v>0</v>
      </c>
      <c r="S90" s="25">
        <f>COUNTIF('Historical Registration Data'!D:D,'Registration Data'!C67)</f>
        <v>0</v>
      </c>
      <c r="T90" s="28">
        <f>R90+O90</f>
        <v>0</v>
      </c>
      <c r="U90" s="29">
        <f>T90/F90</f>
        <v>0</v>
      </c>
      <c r="V90" s="44">
        <f>IF(U90&gt;100%,((U90-1)*10000),0)</f>
        <v>0</v>
      </c>
    </row>
    <row r="91" spans="1:22" x14ac:dyDescent="0.25">
      <c r="A91" s="58" t="s">
        <v>29</v>
      </c>
      <c r="B91" s="37" t="s">
        <v>128</v>
      </c>
      <c r="C91" s="37" t="s">
        <v>129</v>
      </c>
      <c r="D91" s="38">
        <v>346</v>
      </c>
      <c r="E91" s="11"/>
      <c r="F91" s="23">
        <f>D91*0.94</f>
        <v>325.24</v>
      </c>
      <c r="G91" s="24">
        <f>IF(O91="Not Found",0,F91)</f>
        <v>325.24</v>
      </c>
      <c r="H91" s="43" t="s">
        <v>335</v>
      </c>
      <c r="I91" s="43" t="s">
        <v>336</v>
      </c>
      <c r="J91" s="43"/>
      <c r="K91" s="43"/>
      <c r="L91" s="43" t="s">
        <v>352</v>
      </c>
      <c r="O91" s="26">
        <f>IFERROR(VLOOKUP(C:C,'Results Data'!A:F,6,FALSE), "Not Found")</f>
        <v>332</v>
      </c>
      <c r="P91" s="27">
        <f>IFERROR(VLOOKUP(C:C,'Results Data'!A:M,13,FALSE), "Not Found")</f>
        <v>79</v>
      </c>
      <c r="Q91" s="27" t="b">
        <f>AND('RIDE DATA'!$A$5&lt;'Registration Data'!$P91,'RIDE DATA'!$B$5&gt;'Registration Data'!$P91)</f>
        <v>1</v>
      </c>
      <c r="R91" s="27">
        <f>IF(Q91=TRUE,O91*0.03,0)</f>
        <v>9.9599999999999991</v>
      </c>
      <c r="S91" s="25">
        <f>COUNTIF('Historical Registration Data'!D:D,'Registration Data'!C48)</f>
        <v>0</v>
      </c>
      <c r="T91" s="28">
        <f>R91+O91</f>
        <v>341.96</v>
      </c>
      <c r="U91" s="29">
        <f>T91/F91</f>
        <v>1.051408190874431</v>
      </c>
      <c r="V91" s="44">
        <f>IF(U91&gt;100%,((U91-1)*10000),0)</f>
        <v>514.08190874431045</v>
      </c>
    </row>
    <row r="92" spans="1:22" x14ac:dyDescent="0.25">
      <c r="A92" s="55" t="s">
        <v>25</v>
      </c>
      <c r="B92" s="37" t="s">
        <v>40</v>
      </c>
      <c r="C92" s="37" t="s">
        <v>41</v>
      </c>
      <c r="D92" s="38">
        <v>558</v>
      </c>
      <c r="E92" s="11"/>
      <c r="F92" s="23">
        <f>D92*0.94</f>
        <v>524.52</v>
      </c>
      <c r="G92" s="24">
        <f>IF(O92="Not Found",0,F92)</f>
        <v>524.52</v>
      </c>
      <c r="H92" s="43"/>
      <c r="I92" s="43"/>
      <c r="J92" s="43"/>
      <c r="K92" s="43"/>
      <c r="L92" s="43"/>
      <c r="O92" s="26">
        <f>IFERROR(VLOOKUP(C:C,'Results Data'!A:F,6,FALSE), "Not Found")</f>
        <v>573</v>
      </c>
      <c r="P92" s="27">
        <f>IFERROR(VLOOKUP(C:C,'Results Data'!A:M,13,FALSE), "Not Found")</f>
        <v>81</v>
      </c>
      <c r="Q92" s="27" t="b">
        <f>AND('RIDE DATA'!$A$5&lt;'Registration Data'!$P92,'RIDE DATA'!$B$5&gt;'Registration Data'!$P92)</f>
        <v>1</v>
      </c>
      <c r="R92" s="27">
        <f>IF(Q92=TRUE,O92*0.03,0)</f>
        <v>17.189999999999998</v>
      </c>
      <c r="S92" s="25">
        <f>COUNTIF('Historical Registration Data'!D:D,'Registration Data'!C50)</f>
        <v>0</v>
      </c>
      <c r="T92" s="28">
        <f>R92+O92</f>
        <v>590.19000000000005</v>
      </c>
      <c r="U92" s="29">
        <f>T92/F92</f>
        <v>1.1252001830244798</v>
      </c>
      <c r="V92" s="44">
        <f>IF(U92&gt;100%,((U92-1)*10000),0)</f>
        <v>1252.0018302447977</v>
      </c>
    </row>
    <row r="93" spans="1:22" x14ac:dyDescent="0.25">
      <c r="A93" s="55" t="s">
        <v>25</v>
      </c>
      <c r="B93" s="37" t="s">
        <v>42</v>
      </c>
      <c r="C93" s="37" t="s">
        <v>43</v>
      </c>
      <c r="D93" s="38">
        <v>265</v>
      </c>
      <c r="E93" s="11"/>
      <c r="F93" s="23">
        <f>D93*0.94</f>
        <v>249.1</v>
      </c>
      <c r="G93" s="24">
        <f>IF(O93="Not Found",0,F93)</f>
        <v>249.1</v>
      </c>
      <c r="H93" s="43" t="s">
        <v>338</v>
      </c>
      <c r="I93" s="43" t="s">
        <v>336</v>
      </c>
      <c r="J93" s="43"/>
      <c r="K93" s="43"/>
      <c r="L93" s="43"/>
      <c r="O93" s="26">
        <f>IFERROR(VLOOKUP(C:C,'Results Data'!A:F,6,FALSE), "Not Found")</f>
        <v>276</v>
      </c>
      <c r="P93" s="27">
        <f>IFERROR(VLOOKUP(C:C,'Results Data'!A:M,13,FALSE), "Not Found")</f>
        <v>78</v>
      </c>
      <c r="Q93" s="27" t="b">
        <f>AND('RIDE DATA'!$A$5&lt;'Registration Data'!$P93,'RIDE DATA'!$B$5&gt;'Registration Data'!$P93)</f>
        <v>1</v>
      </c>
      <c r="R93" s="27">
        <f>IF(Q93=TRUE,O93*0.03,0)</f>
        <v>8.2799999999999994</v>
      </c>
      <c r="S93" s="25">
        <f>COUNTIF('Historical Registration Data'!D:D,'Registration Data'!C6)</f>
        <v>0</v>
      </c>
      <c r="T93" s="28">
        <f>R93+O93</f>
        <v>284.27999999999997</v>
      </c>
      <c r="U93" s="29">
        <f>T93/F93</f>
        <v>1.1412284223203533</v>
      </c>
      <c r="V93" s="64">
        <v>1200</v>
      </c>
    </row>
    <row r="94" spans="1:22" x14ac:dyDescent="0.25">
      <c r="A94" s="55" t="s">
        <v>25</v>
      </c>
      <c r="B94" s="37" t="s">
        <v>293</v>
      </c>
      <c r="C94" s="37" t="s">
        <v>294</v>
      </c>
      <c r="D94" s="38">
        <v>341</v>
      </c>
      <c r="E94" s="11"/>
      <c r="F94" s="23">
        <f>D94*0.94</f>
        <v>320.53999999999996</v>
      </c>
      <c r="G94" s="24">
        <f>IF(O94="Not Found",0,F94)</f>
        <v>320.53999999999996</v>
      </c>
      <c r="H94" s="43" t="s">
        <v>338</v>
      </c>
      <c r="I94" s="43" t="s">
        <v>342</v>
      </c>
      <c r="J94" s="43" t="s">
        <v>358</v>
      </c>
      <c r="K94" s="43"/>
      <c r="L94" s="43"/>
      <c r="O94" s="26">
        <f>IFERROR(VLOOKUP(C:C,'Results Data'!A:F,6,FALSE), "Not Found")</f>
        <v>351</v>
      </c>
      <c r="P94" s="27">
        <f>IFERROR(VLOOKUP(C:C,'Results Data'!A:M,13,FALSE), "Not Found")</f>
        <v>80</v>
      </c>
      <c r="Q94" s="27" t="b">
        <f>AND('RIDE DATA'!$A$5&lt;'Registration Data'!$P94,'RIDE DATA'!$B$5&gt;'Registration Data'!$P94)</f>
        <v>1</v>
      </c>
      <c r="R94" s="27">
        <f>IF(Q94=TRUE,O94*0.03,0)</f>
        <v>10.53</v>
      </c>
      <c r="S94" s="25">
        <f>COUNTIF('Historical Registration Data'!D:D,'Registration Data'!C7)</f>
        <v>0</v>
      </c>
      <c r="T94" s="28">
        <f>R94+O94</f>
        <v>361.53</v>
      </c>
      <c r="U94" s="29">
        <f>T94/F94</f>
        <v>1.1278779559493355</v>
      </c>
      <c r="V94" s="64">
        <v>1200</v>
      </c>
    </row>
    <row r="95" spans="1:22" x14ac:dyDescent="0.25">
      <c r="A95" s="60" t="s">
        <v>26</v>
      </c>
      <c r="B95" s="37" t="s">
        <v>154</v>
      </c>
      <c r="C95" s="37" t="s">
        <v>155</v>
      </c>
      <c r="D95" s="38">
        <v>415</v>
      </c>
      <c r="E95" s="11"/>
      <c r="F95" s="23">
        <f>D95*0.94</f>
        <v>390.09999999999997</v>
      </c>
      <c r="G95" s="24">
        <f>IF(O95="Not Found",0,F95)</f>
        <v>390.09999999999997</v>
      </c>
      <c r="H95" s="43"/>
      <c r="I95" s="43"/>
      <c r="J95" s="43"/>
      <c r="K95" s="43"/>
      <c r="L95" s="43"/>
      <c r="O95" s="26">
        <f>IFERROR(VLOOKUP(C:C,'Results Data'!A:F,6,FALSE), "Not Found")</f>
        <v>406</v>
      </c>
      <c r="P95" s="27">
        <f>IFERROR(VLOOKUP(C:C,'Results Data'!A:M,13,FALSE), "Not Found")</f>
        <v>79</v>
      </c>
      <c r="Q95" s="27" t="b">
        <f>AND('RIDE DATA'!$A$5&lt;'Registration Data'!$P95,'RIDE DATA'!$B$5&gt;'Registration Data'!$P95)</f>
        <v>1</v>
      </c>
      <c r="R95" s="27">
        <f>IF(Q95=TRUE,O95*0.03,0)</f>
        <v>12.18</v>
      </c>
      <c r="S95" s="25">
        <f>COUNTIF('Historical Registration Data'!D:D,'Registration Data'!C134)</f>
        <v>0</v>
      </c>
      <c r="T95" s="28">
        <f>R95+O95</f>
        <v>418.18</v>
      </c>
      <c r="U95" s="29">
        <f>T95/F95</f>
        <v>1.0719815431940529</v>
      </c>
      <c r="V95" s="64">
        <v>1200</v>
      </c>
    </row>
    <row r="96" spans="1:22" x14ac:dyDescent="0.25">
      <c r="A96" s="55" t="s">
        <v>25</v>
      </c>
      <c r="B96" s="37" t="s">
        <v>192</v>
      </c>
      <c r="C96" s="37" t="s">
        <v>193</v>
      </c>
      <c r="D96" s="38">
        <v>721</v>
      </c>
      <c r="E96" s="11"/>
      <c r="F96" s="23">
        <f>D96*0.94</f>
        <v>677.74</v>
      </c>
      <c r="G96" s="24">
        <f>IF(O96="Not Found",0,F96)</f>
        <v>677.74</v>
      </c>
      <c r="H96" s="43" t="s">
        <v>347</v>
      </c>
      <c r="I96" s="43" t="s">
        <v>342</v>
      </c>
      <c r="J96" s="43"/>
      <c r="K96" s="43"/>
      <c r="L96" s="43"/>
      <c r="O96" s="26">
        <f>IFERROR(VLOOKUP(C:C,'Results Data'!A:F,6,FALSE), "Not Found")</f>
        <v>723</v>
      </c>
      <c r="P96" s="27">
        <f>IFERROR(VLOOKUP(C:C,'Results Data'!A:M,13,FALSE), "Not Found")</f>
        <v>56</v>
      </c>
      <c r="Q96" s="27" t="b">
        <f>AND('RIDE DATA'!$A$5&lt;'Registration Data'!$P96,'RIDE DATA'!$B$5&gt;'Registration Data'!$P96)</f>
        <v>0</v>
      </c>
      <c r="R96" s="27">
        <f>IF(Q96=TRUE,O96*0.03,0)</f>
        <v>0</v>
      </c>
      <c r="S96" s="25">
        <f>COUNTIF('Historical Registration Data'!D:D,'Registration Data'!C63)</f>
        <v>0</v>
      </c>
      <c r="T96" s="28">
        <f>R96+O96</f>
        <v>723</v>
      </c>
      <c r="U96" s="29">
        <f>T96/F96</f>
        <v>1.0667807713872577</v>
      </c>
      <c r="V96" s="44">
        <f>IF(U96&gt;100%,((U96-1)*10000),0)</f>
        <v>667.80771387257687</v>
      </c>
    </row>
    <row r="97" spans="1:23" x14ac:dyDescent="0.25">
      <c r="A97" s="56" t="s">
        <v>28</v>
      </c>
      <c r="B97" s="37" t="s">
        <v>182</v>
      </c>
      <c r="C97" s="37" t="s">
        <v>183</v>
      </c>
      <c r="D97" s="38">
        <v>473</v>
      </c>
      <c r="E97" s="11"/>
      <c r="F97" s="23">
        <f>D97*0.94</f>
        <v>444.61999999999995</v>
      </c>
      <c r="G97" s="24">
        <f>IF(O97="Not Found",0,F97)</f>
        <v>444.61999999999995</v>
      </c>
      <c r="H97" s="43" t="s">
        <v>335</v>
      </c>
      <c r="I97" s="43" t="s">
        <v>349</v>
      </c>
      <c r="J97" s="43"/>
      <c r="K97" s="43"/>
      <c r="L97" s="43" t="s">
        <v>355</v>
      </c>
      <c r="O97" s="26">
        <f>IFERROR(VLOOKUP(C:C,'Results Data'!A:F,6,FALSE), "Not Found")</f>
        <v>408</v>
      </c>
      <c r="P97" s="27">
        <f>IFERROR(VLOOKUP(C:C,'Results Data'!A:M,13,FALSE), "Not Found")</f>
        <v>85</v>
      </c>
      <c r="Q97" s="27" t="b">
        <f>AND('RIDE DATA'!$A$5&lt;'Registration Data'!$P97,'RIDE DATA'!$B$5&gt;'Registration Data'!$P97)</f>
        <v>0</v>
      </c>
      <c r="R97" s="27">
        <f>IF(Q97=TRUE,O97*0.03,0)</f>
        <v>0</v>
      </c>
      <c r="S97" s="25">
        <f>COUNTIF('Historical Registration Data'!D:D,'Registration Data'!C82)</f>
        <v>0</v>
      </c>
      <c r="T97" s="28">
        <f>R97+O97</f>
        <v>408</v>
      </c>
      <c r="U97" s="29">
        <f>T97/F97</f>
        <v>0.91763753317439622</v>
      </c>
      <c r="V97" s="44">
        <f>IF(U97&gt;100%,((U97-1)*10000),0)</f>
        <v>0</v>
      </c>
    </row>
    <row r="98" spans="1:23" x14ac:dyDescent="0.25">
      <c r="A98" s="60" t="s">
        <v>26</v>
      </c>
      <c r="B98" s="37" t="s">
        <v>309</v>
      </c>
      <c r="C98" s="37" t="s">
        <v>310</v>
      </c>
      <c r="D98" s="38">
        <v>507</v>
      </c>
      <c r="E98" s="11"/>
      <c r="F98" s="23">
        <f>D98*0.94</f>
        <v>476.58</v>
      </c>
      <c r="G98" s="24">
        <f>IF(O98="Not Found",0,F98)</f>
        <v>476.58</v>
      </c>
      <c r="H98" s="43"/>
      <c r="I98" s="43"/>
      <c r="J98" s="43"/>
      <c r="K98" s="43"/>
      <c r="L98" s="43"/>
      <c r="O98" s="26">
        <f>IFERROR(VLOOKUP(C:C,'Results Data'!A:F,6,FALSE), "Not Found")</f>
        <v>470</v>
      </c>
      <c r="P98" s="27">
        <f>IFERROR(VLOOKUP(C:C,'Results Data'!A:M,13,FALSE), "Not Found")</f>
        <v>85</v>
      </c>
      <c r="Q98" s="27" t="b">
        <f>AND('RIDE DATA'!$A$5&lt;'Registration Data'!$P98,'RIDE DATA'!$B$5&gt;'Registration Data'!$P98)</f>
        <v>0</v>
      </c>
      <c r="R98" s="27">
        <f>IF(Q98=TRUE,O98*0.03,0)</f>
        <v>0</v>
      </c>
      <c r="S98" s="25">
        <f>COUNTIF('Historical Registration Data'!D:D,'Registration Data'!C77)</f>
        <v>0</v>
      </c>
      <c r="T98" s="28">
        <f>R98+O98</f>
        <v>470</v>
      </c>
      <c r="U98" s="29">
        <f>T98/F98</f>
        <v>0.98619329388560162</v>
      </c>
      <c r="V98" s="44">
        <f>IF(U98&gt;100%,((U98-1)*10000),0)</f>
        <v>0</v>
      </c>
    </row>
    <row r="99" spans="1:23" x14ac:dyDescent="0.25">
      <c r="A99" s="55" t="s">
        <v>25</v>
      </c>
      <c r="B99" s="37" t="s">
        <v>315</v>
      </c>
      <c r="C99" s="37" t="s">
        <v>316</v>
      </c>
      <c r="D99" s="38">
        <v>769</v>
      </c>
      <c r="E99" s="11"/>
      <c r="F99" s="23">
        <f>D99*0.94</f>
        <v>722.86</v>
      </c>
      <c r="G99" s="24">
        <f>IF(O99="Not Found",0,F99)</f>
        <v>722.86</v>
      </c>
      <c r="H99" s="43" t="s">
        <v>335</v>
      </c>
      <c r="I99" s="43" t="s">
        <v>342</v>
      </c>
      <c r="J99" s="43" t="s">
        <v>346</v>
      </c>
      <c r="K99" s="43"/>
      <c r="L99" s="43"/>
      <c r="O99" s="26">
        <f>IFERROR(VLOOKUP(C:C,'Results Data'!A:F,6,FALSE), "Not Found")</f>
        <v>773</v>
      </c>
      <c r="P99" s="27">
        <f>IFERROR(VLOOKUP(C:C,'Results Data'!A:M,13,FALSE), "Not Found")</f>
        <v>82</v>
      </c>
      <c r="Q99" s="27" t="b">
        <f>AND('RIDE DATA'!$A$5&lt;'Registration Data'!$P99,'RIDE DATA'!$B$5&gt;'Registration Data'!$P99)</f>
        <v>1</v>
      </c>
      <c r="R99" s="27">
        <f>IF(Q99=TRUE,O99*0.03,0)</f>
        <v>23.189999999999998</v>
      </c>
      <c r="S99" s="25">
        <f>COUNTIF('Historical Registration Data'!D:D,'Registration Data'!C142)</f>
        <v>0</v>
      </c>
      <c r="T99" s="28">
        <f>R99+O99</f>
        <v>796.19</v>
      </c>
      <c r="U99" s="29">
        <f>T99/F99</f>
        <v>1.1014442630661538</v>
      </c>
      <c r="V99" s="44">
        <f>IF(U99&gt;100%,((U99-1)*10000),0)</f>
        <v>1014.4426306615384</v>
      </c>
    </row>
    <row r="100" spans="1:23" x14ac:dyDescent="0.25">
      <c r="A100" s="55" t="s">
        <v>25</v>
      </c>
      <c r="B100" s="37" t="s">
        <v>287</v>
      </c>
      <c r="C100" s="37" t="s">
        <v>288</v>
      </c>
      <c r="D100" s="38">
        <v>508</v>
      </c>
      <c r="E100" s="11"/>
      <c r="F100" s="23">
        <f>D100*0.94</f>
        <v>477.52</v>
      </c>
      <c r="G100" s="24">
        <f>IF(O100="Not Found",0,F100)</f>
        <v>477.52</v>
      </c>
      <c r="H100" s="43"/>
      <c r="I100" s="43"/>
      <c r="J100" s="43"/>
      <c r="K100" s="43"/>
      <c r="L100" s="43"/>
      <c r="O100" s="26">
        <f>IFERROR(VLOOKUP(C:C,'Results Data'!A:F,6,FALSE), "Not Found")</f>
        <v>521</v>
      </c>
      <c r="P100" s="27">
        <f>IFERROR(VLOOKUP(C:C,'Results Data'!A:M,13,FALSE), "Not Found")</f>
        <v>81</v>
      </c>
      <c r="Q100" s="27" t="b">
        <f>AND('RIDE DATA'!$A$5&lt;'Registration Data'!$P100,'RIDE DATA'!$B$5&gt;'Registration Data'!$P100)</f>
        <v>1</v>
      </c>
      <c r="R100" s="27">
        <f>IF(Q100=TRUE,O100*0.03,0)</f>
        <v>15.629999999999999</v>
      </c>
      <c r="S100" s="25">
        <f>COUNTIF('Historical Registration Data'!D:D,'Registration Data'!C146)</f>
        <v>0</v>
      </c>
      <c r="T100" s="28">
        <f>R100+O100</f>
        <v>536.63</v>
      </c>
      <c r="U100" s="29">
        <f>T100/F100</f>
        <v>1.1237853911878037</v>
      </c>
      <c r="V100" s="44">
        <f>IF(U100&gt;100%,((U100-1)*10000),0)</f>
        <v>1237.8539118780375</v>
      </c>
    </row>
    <row r="101" spans="1:23" x14ac:dyDescent="0.25">
      <c r="A101" s="55" t="s">
        <v>25</v>
      </c>
      <c r="B101" s="37" t="s">
        <v>277</v>
      </c>
      <c r="C101" s="37" t="s">
        <v>278</v>
      </c>
      <c r="D101" s="38">
        <v>637</v>
      </c>
      <c r="E101" s="11"/>
      <c r="F101" s="23">
        <f>D101*0.94</f>
        <v>598.78</v>
      </c>
      <c r="G101" s="24">
        <f>IF(O101="Not Found",0,F101)</f>
        <v>598.78</v>
      </c>
      <c r="H101" s="43"/>
      <c r="I101" s="43"/>
      <c r="J101" s="43"/>
      <c r="K101" s="43"/>
      <c r="L101" s="43"/>
      <c r="O101" s="26">
        <f>IFERROR(VLOOKUP(C:C,'Results Data'!A:F,6,FALSE), "Not Found")</f>
        <v>617</v>
      </c>
      <c r="P101" s="27">
        <f>IFERROR(VLOOKUP(C:C,'Results Data'!A:M,13,FALSE), "Not Found")</f>
        <v>77</v>
      </c>
      <c r="Q101" s="27" t="b">
        <f>AND('RIDE DATA'!$A$5&lt;'Registration Data'!$P101,'RIDE DATA'!$B$5&gt;'Registration Data'!$P101)</f>
        <v>1</v>
      </c>
      <c r="R101" s="27">
        <f>IF(Q101=TRUE,O101*0.03,0)</f>
        <v>18.509999999999998</v>
      </c>
      <c r="S101" s="25">
        <f>COUNTIF('Historical Registration Data'!D:D,'Registration Data'!C131)</f>
        <v>0</v>
      </c>
      <c r="T101" s="28">
        <f>R101+O101</f>
        <v>635.51</v>
      </c>
      <c r="U101" s="29">
        <f>T101/F101</f>
        <v>1.061341394168142</v>
      </c>
      <c r="V101" s="64">
        <v>1200</v>
      </c>
    </row>
    <row r="102" spans="1:23" x14ac:dyDescent="0.25">
      <c r="A102" s="55" t="s">
        <v>25</v>
      </c>
      <c r="B102" s="37" t="s">
        <v>178</v>
      </c>
      <c r="C102" s="37" t="s">
        <v>179</v>
      </c>
      <c r="D102" s="38">
        <v>363</v>
      </c>
      <c r="E102" s="11"/>
      <c r="F102" s="23">
        <f>D102*0.94</f>
        <v>341.21999999999997</v>
      </c>
      <c r="G102" s="24">
        <f>IF(O102="Not Found",0,F102)</f>
        <v>341.21999999999997</v>
      </c>
      <c r="H102" s="43"/>
      <c r="I102" s="43"/>
      <c r="J102" s="43"/>
      <c r="K102" s="43"/>
      <c r="L102" s="43"/>
      <c r="O102" s="26">
        <f>IFERROR(VLOOKUP(C:C,'Results Data'!A:F,6,FALSE), "Not Found")</f>
        <v>342</v>
      </c>
      <c r="P102" s="27">
        <f>IFERROR(VLOOKUP(C:C,'Results Data'!A:M,13,FALSE), "Not Found")</f>
        <v>74</v>
      </c>
      <c r="Q102" s="27" t="b">
        <f>AND('RIDE DATA'!$A$5&lt;'Registration Data'!$P102,'RIDE DATA'!$B$5&gt;'Registration Data'!$P102)</f>
        <v>0</v>
      </c>
      <c r="R102" s="27">
        <f>IF(Q102=TRUE,O102*0.03,0)</f>
        <v>0</v>
      </c>
      <c r="S102" s="25">
        <f>COUNTIF('Historical Registration Data'!D:D,'Registration Data'!C126)</f>
        <v>0</v>
      </c>
      <c r="T102" s="28">
        <f>R102+O102</f>
        <v>342</v>
      </c>
      <c r="U102" s="29">
        <f>T102/F102</f>
        <v>1.0022859152452963</v>
      </c>
      <c r="V102" s="44">
        <f>IF(U102&gt;100%,((U102-1)*10000),0)</f>
        <v>22.859152452963105</v>
      </c>
    </row>
    <row r="103" spans="1:23" x14ac:dyDescent="0.25">
      <c r="A103" s="60" t="s">
        <v>26</v>
      </c>
      <c r="B103" s="37" t="s">
        <v>321</v>
      </c>
      <c r="C103" s="37" t="s">
        <v>322</v>
      </c>
      <c r="D103" s="38">
        <v>325</v>
      </c>
      <c r="E103" s="11"/>
      <c r="F103" s="23">
        <f>D103*0.94</f>
        <v>305.5</v>
      </c>
      <c r="G103" s="24">
        <f>IF(O103="Not Found",0,F103)</f>
        <v>305.5</v>
      </c>
      <c r="H103" s="43" t="s">
        <v>338</v>
      </c>
      <c r="I103" s="43" t="s">
        <v>349</v>
      </c>
      <c r="J103" s="43"/>
      <c r="K103" s="43"/>
      <c r="L103" s="43"/>
      <c r="O103" s="26">
        <f>IFERROR(VLOOKUP(C:C,'Results Data'!A:F,6,FALSE), "Not Found")</f>
        <v>325</v>
      </c>
      <c r="P103" s="27">
        <f>IFERROR(VLOOKUP(C:C,'Results Data'!A:M,13,FALSE), "Not Found")</f>
        <v>81</v>
      </c>
      <c r="Q103" s="27" t="b">
        <f>AND('RIDE DATA'!$A$5&lt;'Registration Data'!$P103,'RIDE DATA'!$B$5&gt;'Registration Data'!$P103)</f>
        <v>1</v>
      </c>
      <c r="R103" s="27">
        <f>IF(Q103=TRUE,O103*0.03,0)</f>
        <v>9.75</v>
      </c>
      <c r="S103" s="25">
        <f>COUNTIF('Historical Registration Data'!D:D,'Registration Data'!C75)</f>
        <v>0</v>
      </c>
      <c r="T103" s="28">
        <f>R103+O103</f>
        <v>334.75</v>
      </c>
      <c r="U103" s="29">
        <f>T103/F103</f>
        <v>1.0957446808510638</v>
      </c>
      <c r="V103" s="44">
        <f>IF(U103&gt;100%,((U103-1)*10000),0)</f>
        <v>957.44680851063799</v>
      </c>
    </row>
    <row r="104" spans="1:23" x14ac:dyDescent="0.25">
      <c r="A104" s="57" t="s">
        <v>28</v>
      </c>
      <c r="B104" s="5" t="s">
        <v>329</v>
      </c>
      <c r="C104" s="5" t="s">
        <v>330</v>
      </c>
      <c r="D104" s="5">
        <v>622</v>
      </c>
      <c r="E104" s="5"/>
      <c r="F104" s="23">
        <f>D104*0.94</f>
        <v>584.67999999999995</v>
      </c>
      <c r="G104" s="24">
        <f>IF(O104="Not Found",0,F104)</f>
        <v>584.67999999999995</v>
      </c>
      <c r="H104" s="43"/>
      <c r="I104" s="43"/>
      <c r="J104" s="43"/>
      <c r="K104" s="43"/>
      <c r="L104" s="43"/>
      <c r="O104" s="26">
        <f>IFERROR(VLOOKUP(C:C,'Results Data'!A:F,6,FALSE), "Not Found")</f>
        <v>639</v>
      </c>
      <c r="P104" s="27">
        <f>IFERROR(VLOOKUP(C:C,'Results Data'!A:M,13,FALSE), "Not Found")</f>
        <v>78</v>
      </c>
      <c r="Q104" s="27" t="b">
        <f>AND('RIDE DATA'!$A$5&lt;'Registration Data'!$P104,'RIDE DATA'!$B$5&gt;'Registration Data'!$P104)</f>
        <v>1</v>
      </c>
      <c r="R104" s="27">
        <f>IF(Q104=TRUE,O104*0.03,0)</f>
        <v>19.169999999999998</v>
      </c>
      <c r="S104" s="25">
        <f>COUNTIF('Historical Registration Data'!D:D,'Registration Data'!C149)</f>
        <v>0</v>
      </c>
      <c r="T104" s="28">
        <f>R104+O104</f>
        <v>658.17</v>
      </c>
      <c r="U104" s="29">
        <f>T104/F104</f>
        <v>1.1256926865977972</v>
      </c>
      <c r="V104" s="44">
        <f>IF(U104&gt;100%,((U104-1)*10000),0)</f>
        <v>1256.9268659779721</v>
      </c>
    </row>
    <row r="105" spans="1:23" x14ac:dyDescent="0.25">
      <c r="A105" s="56"/>
      <c r="B105" s="37" t="s">
        <v>255</v>
      </c>
      <c r="C105" s="37" t="s">
        <v>256</v>
      </c>
      <c r="D105" s="38">
        <v>328</v>
      </c>
      <c r="E105" s="11"/>
      <c r="F105" s="23">
        <f>D105*0.94</f>
        <v>308.32</v>
      </c>
      <c r="G105" s="24">
        <f>IF(O105="Not Found",0,F105)</f>
        <v>308.32</v>
      </c>
      <c r="H105" s="43"/>
      <c r="I105" s="43"/>
      <c r="J105" s="43"/>
      <c r="K105" s="43"/>
      <c r="L105" s="43"/>
      <c r="O105" s="26">
        <f>IFERROR(VLOOKUP(C:C,'Results Data'!A:F,6,FALSE), "Not Found")</f>
        <v>0</v>
      </c>
      <c r="P105" s="27">
        <f>IFERROR(VLOOKUP(C:C,'Results Data'!A:M,13,FALSE), "Not Found")</f>
        <v>0</v>
      </c>
      <c r="Q105" s="27" t="b">
        <f>AND('RIDE DATA'!$A$5&lt;'Registration Data'!$P105,'RIDE DATA'!$B$5&gt;'Registration Data'!$P105)</f>
        <v>0</v>
      </c>
      <c r="R105" s="27">
        <f>IF(Q105=TRUE,O105*0.03,0)</f>
        <v>0</v>
      </c>
      <c r="S105" s="25">
        <f>COUNTIF('Historical Registration Data'!D:D,'Registration Data'!C153)</f>
        <v>0</v>
      </c>
      <c r="T105" s="28">
        <f>R105+O105</f>
        <v>0</v>
      </c>
      <c r="U105" s="29">
        <f>T105/F105</f>
        <v>0</v>
      </c>
      <c r="V105" s="64">
        <v>1200</v>
      </c>
      <c r="W105" s="5"/>
    </row>
    <row r="106" spans="1:23" x14ac:dyDescent="0.25">
      <c r="A106" s="55" t="s">
        <v>25</v>
      </c>
      <c r="B106" s="37" t="s">
        <v>70</v>
      </c>
      <c r="C106" s="37" t="s">
        <v>71</v>
      </c>
      <c r="D106" s="38">
        <v>370</v>
      </c>
      <c r="E106" s="11"/>
      <c r="F106" s="23">
        <f>D106*0.94</f>
        <v>347.79999999999995</v>
      </c>
      <c r="G106" s="24">
        <f>IF(O106="Not Found",0,F106)</f>
        <v>347.79999999999995</v>
      </c>
      <c r="H106" s="43"/>
      <c r="I106" s="43"/>
      <c r="J106" s="43"/>
      <c r="K106" s="43"/>
      <c r="L106" s="43"/>
      <c r="O106" s="26">
        <f>IFERROR(VLOOKUP(C:C,'Results Data'!A:F,6,FALSE), "Not Found")</f>
        <v>384</v>
      </c>
      <c r="P106" s="27">
        <f>IFERROR(VLOOKUP(C:C,'Results Data'!A:M,13,FALSE), "Not Found")</f>
        <v>82</v>
      </c>
      <c r="Q106" s="27" t="b">
        <f>AND('RIDE DATA'!$A$5&lt;'Registration Data'!$P106,'RIDE DATA'!$B$5&gt;'Registration Data'!$P106)</f>
        <v>1</v>
      </c>
      <c r="R106" s="27">
        <f>IF(Q106=TRUE,O106*0.03,0)</f>
        <v>11.52</v>
      </c>
      <c r="S106" s="25">
        <f>COUNTIF('Historical Registration Data'!D:D,'Registration Data'!C115)</f>
        <v>0</v>
      </c>
      <c r="T106" s="28">
        <f>R106+O106</f>
        <v>395.52</v>
      </c>
      <c r="U106" s="29">
        <f>T106/F106</f>
        <v>1.1372052903967798</v>
      </c>
      <c r="V106" s="44">
        <f>IF(U106&gt;100%,((U106-1)*10000),0)</f>
        <v>1372.0529039677976</v>
      </c>
    </row>
    <row r="107" spans="1:23" x14ac:dyDescent="0.25">
      <c r="A107" s="56" t="s">
        <v>28</v>
      </c>
      <c r="B107" s="37" t="s">
        <v>142</v>
      </c>
      <c r="C107" s="37" t="s">
        <v>143</v>
      </c>
      <c r="D107" s="38">
        <v>311</v>
      </c>
      <c r="E107" s="11"/>
      <c r="F107" s="23">
        <f>D107*0.94</f>
        <v>292.33999999999997</v>
      </c>
      <c r="G107" s="24">
        <f>IF(O107="Not Found",0,F107)</f>
        <v>292.33999999999997</v>
      </c>
      <c r="H107" s="43"/>
      <c r="I107" s="43"/>
      <c r="J107" s="43"/>
      <c r="K107" s="43"/>
      <c r="L107" s="43"/>
      <c r="O107" s="26">
        <f>IFERROR(VLOOKUP(C:C,'Results Data'!A:F,6,FALSE), "Not Found")</f>
        <v>320</v>
      </c>
      <c r="P107" s="27">
        <f>IFERROR(VLOOKUP(C:C,'Results Data'!A:M,13,FALSE), "Not Found")</f>
        <v>77</v>
      </c>
      <c r="Q107" s="27" t="b">
        <f>AND('RIDE DATA'!$A$5&lt;'Registration Data'!$P107,'RIDE DATA'!$B$5&gt;'Registration Data'!$P107)</f>
        <v>1</v>
      </c>
      <c r="R107" s="27">
        <f>IF(Q107=TRUE,O107*0.03,0)</f>
        <v>9.6</v>
      </c>
      <c r="S107" s="25">
        <f>COUNTIF('Historical Registration Data'!D:D,'Registration Data'!C21)</f>
        <v>0</v>
      </c>
      <c r="T107" s="28">
        <f>R107+O107</f>
        <v>329.6</v>
      </c>
      <c r="U107" s="29">
        <f>T107/F107</f>
        <v>1.1274543339946639</v>
      </c>
      <c r="V107" s="64">
        <v>1200</v>
      </c>
    </row>
    <row r="108" spans="1:23" x14ac:dyDescent="0.25">
      <c r="A108" s="60" t="s">
        <v>26</v>
      </c>
      <c r="B108" s="37" t="s">
        <v>102</v>
      </c>
      <c r="C108" s="37" t="s">
        <v>103</v>
      </c>
      <c r="D108" s="38">
        <v>356</v>
      </c>
      <c r="E108" s="11"/>
      <c r="F108" s="23">
        <f>D108*0.94</f>
        <v>334.64</v>
      </c>
      <c r="G108" s="24">
        <f>IF(O108="Not Found",0,F108)</f>
        <v>334.64</v>
      </c>
      <c r="H108" s="43"/>
      <c r="I108" s="43"/>
      <c r="J108" s="43"/>
      <c r="K108" s="43"/>
      <c r="L108" s="43"/>
      <c r="O108" s="26">
        <f>IFERROR(VLOOKUP(C:C,'Results Data'!A:F,6,FALSE), "Not Found")</f>
        <v>333</v>
      </c>
      <c r="P108" s="27">
        <f>IFERROR(VLOOKUP(C:C,'Results Data'!A:M,13,FALSE), "Not Found")</f>
        <v>81</v>
      </c>
      <c r="Q108" s="27" t="b">
        <f>AND('RIDE DATA'!$A$5&lt;'Registration Data'!$P108,'RIDE DATA'!$B$5&gt;'Registration Data'!$P108)</f>
        <v>1</v>
      </c>
      <c r="R108" s="27">
        <f>IF(Q108=TRUE,O108*0.03,0)</f>
        <v>9.99</v>
      </c>
      <c r="S108" s="25">
        <f>COUNTIF('Historical Registration Data'!D:D,'Registration Data'!C57)</f>
        <v>0</v>
      </c>
      <c r="T108" s="28">
        <f>R108+O108</f>
        <v>342.99</v>
      </c>
      <c r="U108" s="29">
        <f>T108/F108</f>
        <v>1.0249521874252929</v>
      </c>
      <c r="V108" s="64">
        <v>1200</v>
      </c>
    </row>
    <row r="109" spans="1:23" x14ac:dyDescent="0.25">
      <c r="A109" s="58" t="s">
        <v>29</v>
      </c>
      <c r="B109" s="37" t="s">
        <v>168</v>
      </c>
      <c r="C109" s="37" t="s">
        <v>169</v>
      </c>
      <c r="D109" s="38">
        <v>280</v>
      </c>
      <c r="E109" s="11"/>
      <c r="F109" s="23">
        <f>D109*0.94</f>
        <v>263.2</v>
      </c>
      <c r="G109" s="24">
        <f>IF(O109="Not Found",0,F109)</f>
        <v>263.2</v>
      </c>
      <c r="H109" s="43" t="s">
        <v>347</v>
      </c>
      <c r="I109" s="43" t="s">
        <v>342</v>
      </c>
      <c r="J109" s="43" t="s">
        <v>343</v>
      </c>
      <c r="K109" s="43"/>
      <c r="L109" s="43"/>
      <c r="O109" s="26">
        <f>IFERROR(VLOOKUP(C:C,'Results Data'!A:F,6,FALSE), "Not Found")</f>
        <v>314</v>
      </c>
      <c r="P109" s="27">
        <f>IFERROR(VLOOKUP(C:C,'Results Data'!A:M,13,FALSE), "Not Found")</f>
        <v>79</v>
      </c>
      <c r="Q109" s="27" t="b">
        <f>AND('RIDE DATA'!$A$5&lt;'Registration Data'!$P109,'RIDE DATA'!$B$5&gt;'Registration Data'!$P109)</f>
        <v>1</v>
      </c>
      <c r="R109" s="27">
        <f>IF(Q109=TRUE,O109*0.03,0)</f>
        <v>9.42</v>
      </c>
      <c r="S109" s="25">
        <f>COUNTIF('Historical Registration Data'!D:D,'Registration Data'!C37)</f>
        <v>0</v>
      </c>
      <c r="T109" s="28">
        <f>R109+O109</f>
        <v>323.42</v>
      </c>
      <c r="U109" s="29">
        <f>T109/F109</f>
        <v>1.2287993920972646</v>
      </c>
      <c r="V109" s="44">
        <f>IF(U109&gt;100%,((U109-1)*10000),0)</f>
        <v>2287.9939209726463</v>
      </c>
    </row>
    <row r="110" spans="1:23" x14ac:dyDescent="0.25">
      <c r="A110" s="56"/>
      <c r="B110" s="37" t="s">
        <v>172</v>
      </c>
      <c r="C110" s="37" t="s">
        <v>173</v>
      </c>
      <c r="D110" s="38">
        <v>265</v>
      </c>
      <c r="E110" s="11"/>
      <c r="F110" s="23">
        <f>D110*0.94</f>
        <v>249.1</v>
      </c>
      <c r="G110" s="24">
        <f>IF(O110="Not Found",0,F110)</f>
        <v>0</v>
      </c>
      <c r="H110" s="43"/>
      <c r="I110" s="43"/>
      <c r="J110" s="43"/>
      <c r="K110" s="43"/>
      <c r="L110" s="43"/>
      <c r="O110" s="26" t="str">
        <f>IFERROR(VLOOKUP(C:C,'Results Data'!A:F,6,FALSE), "Not Found")</f>
        <v>Not Found</v>
      </c>
      <c r="P110" s="27" t="str">
        <f>IFERROR(VLOOKUP(C:C,'Results Data'!A:M,13,FALSE), "Not Found")</f>
        <v>Not Found</v>
      </c>
      <c r="Q110" s="27" t="b">
        <f>AND('RIDE DATA'!$A$5&lt;'Registration Data'!$P110,'RIDE DATA'!$B$5&gt;'Registration Data'!$P110)</f>
        <v>0</v>
      </c>
      <c r="R110" s="27">
        <f>IF(Q110=TRUE,O110*0.03,0)</f>
        <v>0</v>
      </c>
      <c r="S110" s="25">
        <f>COUNTIF('Historical Registration Data'!D:D,'Registration Data'!C70)</f>
        <v>0</v>
      </c>
      <c r="T110" s="28" t="e">
        <f>R110+O110</f>
        <v>#VALUE!</v>
      </c>
      <c r="U110" s="29" t="e">
        <f>T110/F110</f>
        <v>#VALUE!</v>
      </c>
      <c r="V110" s="64">
        <v>1200</v>
      </c>
    </row>
    <row r="111" spans="1:23" x14ac:dyDescent="0.25">
      <c r="A111" s="55" t="s">
        <v>25</v>
      </c>
      <c r="B111" s="37" t="s">
        <v>319</v>
      </c>
      <c r="C111" s="37" t="s">
        <v>320</v>
      </c>
      <c r="D111" s="38">
        <v>451</v>
      </c>
      <c r="E111" s="11"/>
      <c r="F111" s="23">
        <f>D111*0.94</f>
        <v>423.94</v>
      </c>
      <c r="G111" s="24">
        <f>IF(O111="Not Found",0,F111)</f>
        <v>423.94</v>
      </c>
      <c r="H111" s="43" t="s">
        <v>335</v>
      </c>
      <c r="I111" s="43" t="s">
        <v>342</v>
      </c>
      <c r="J111" s="43" t="s">
        <v>344</v>
      </c>
      <c r="K111" s="43"/>
      <c r="L111" s="43"/>
      <c r="O111" s="26">
        <f>IFERROR(VLOOKUP(C:C,'Results Data'!A:F,6,FALSE), "Not Found")</f>
        <v>411</v>
      </c>
      <c r="P111" s="27">
        <f>IFERROR(VLOOKUP(C:C,'Results Data'!A:M,13,FALSE), "Not Found")</f>
        <v>77</v>
      </c>
      <c r="Q111" s="27" t="b">
        <f>AND('RIDE DATA'!$A$5&lt;'Registration Data'!$P111,'RIDE DATA'!$B$5&gt;'Registration Data'!$P111)</f>
        <v>1</v>
      </c>
      <c r="R111" s="27">
        <f>IF(Q111=TRUE,O111*0.03,0)</f>
        <v>12.33</v>
      </c>
      <c r="S111" s="25">
        <f>COUNTIF('Historical Registration Data'!D:D,'Registration Data'!C72)</f>
        <v>0</v>
      </c>
      <c r="T111" s="28">
        <f>R111+O111</f>
        <v>423.33</v>
      </c>
      <c r="U111" s="29">
        <f>T111/F111</f>
        <v>0.9985611171392178</v>
      </c>
      <c r="V111" s="44"/>
    </row>
    <row r="112" spans="1:23" x14ac:dyDescent="0.25">
      <c r="A112" s="55" t="s">
        <v>25</v>
      </c>
      <c r="B112" s="37" t="s">
        <v>190</v>
      </c>
      <c r="C112" s="37" t="s">
        <v>191</v>
      </c>
      <c r="D112" s="38">
        <v>348</v>
      </c>
      <c r="E112" s="11"/>
      <c r="F112" s="23">
        <f>D112*0.94</f>
        <v>327.12</v>
      </c>
      <c r="G112" s="24">
        <f>IF(O112="Not Found",0,F112)</f>
        <v>327.12</v>
      </c>
      <c r="H112" s="43" t="s">
        <v>335</v>
      </c>
      <c r="I112" s="43"/>
      <c r="J112" s="43"/>
      <c r="K112" s="43"/>
      <c r="L112" s="43"/>
      <c r="O112" s="26">
        <f>IFERROR(VLOOKUP(C:C,'Results Data'!A:F,6,FALSE), "Not Found")</f>
        <v>319</v>
      </c>
      <c r="P112" s="27">
        <f>IFERROR(VLOOKUP(C:C,'Results Data'!A:M,13,FALSE), "Not Found")</f>
        <v>81</v>
      </c>
      <c r="Q112" s="27" t="b">
        <f>AND('RIDE DATA'!$A$5&lt;'Registration Data'!$P112,'RIDE DATA'!$B$5&gt;'Registration Data'!$P112)</f>
        <v>1</v>
      </c>
      <c r="R112" s="27">
        <f>IF(Q112=TRUE,O112*0.03,0)</f>
        <v>9.57</v>
      </c>
      <c r="S112" s="25">
        <f>COUNTIF('Historical Registration Data'!D:D,'Registration Data'!C148)</f>
        <v>0</v>
      </c>
      <c r="T112" s="28">
        <f>R112+O112</f>
        <v>328.57</v>
      </c>
      <c r="U112" s="29">
        <f>T112/F112</f>
        <v>1.0044326241134751</v>
      </c>
      <c r="V112" s="44">
        <f>IF(U112&gt;100%,((U112-1)*10000),0)</f>
        <v>44.326241134751143</v>
      </c>
    </row>
    <row r="113" spans="1:22" x14ac:dyDescent="0.25">
      <c r="A113" s="60" t="s">
        <v>26</v>
      </c>
      <c r="B113" s="37" t="s">
        <v>82</v>
      </c>
      <c r="C113" s="37" t="s">
        <v>83</v>
      </c>
      <c r="D113" s="38">
        <v>704</v>
      </c>
      <c r="E113" s="11"/>
      <c r="F113" s="23">
        <f>D113*0.94</f>
        <v>661.76</v>
      </c>
      <c r="G113" s="24">
        <f>IF(O113="Not Found",0,F113)</f>
        <v>661.76</v>
      </c>
      <c r="H113" s="43"/>
      <c r="I113" s="43"/>
      <c r="J113" s="43"/>
      <c r="K113" s="43"/>
      <c r="L113" s="43"/>
      <c r="O113" s="26">
        <f>IFERROR(VLOOKUP(C:C,'Results Data'!A:F,6,FALSE), "Not Found")</f>
        <v>612</v>
      </c>
      <c r="P113" s="27">
        <f>IFERROR(VLOOKUP(C:C,'Results Data'!A:M,13,FALSE), "Not Found")</f>
        <v>76</v>
      </c>
      <c r="Q113" s="27" t="b">
        <f>AND('RIDE DATA'!$A$5&lt;'Registration Data'!$P113,'RIDE DATA'!$B$5&gt;'Registration Data'!$P113)</f>
        <v>1</v>
      </c>
      <c r="R113" s="27">
        <f>IF(Q113=TRUE,O113*0.03,0)</f>
        <v>18.36</v>
      </c>
      <c r="S113" s="25">
        <f>COUNTIF('Historical Registration Data'!D:D,'Registration Data'!C81)</f>
        <v>0</v>
      </c>
      <c r="T113" s="28">
        <f>R113+O113</f>
        <v>630.36</v>
      </c>
      <c r="U113" s="29">
        <f>T113/F113</f>
        <v>0.95255077369439078</v>
      </c>
      <c r="V113" s="44">
        <f>IF(U113&gt;100%,((U113-1)*10000),0)</f>
        <v>0</v>
      </c>
    </row>
    <row r="114" spans="1:22" x14ac:dyDescent="0.25">
      <c r="A114" s="55"/>
      <c r="B114" s="37" t="s">
        <v>100</v>
      </c>
      <c r="C114" s="37" t="s">
        <v>101</v>
      </c>
      <c r="D114" s="38">
        <v>404</v>
      </c>
      <c r="E114" s="11"/>
      <c r="F114" s="23">
        <f>D114*0.94</f>
        <v>379.76</v>
      </c>
      <c r="G114" s="24">
        <f>IF(O114="Not Found",0,F114)</f>
        <v>379.76</v>
      </c>
      <c r="H114" s="43" t="s">
        <v>335</v>
      </c>
      <c r="I114" s="43" t="s">
        <v>336</v>
      </c>
      <c r="J114" s="43"/>
      <c r="K114" s="43"/>
      <c r="L114" s="43"/>
      <c r="O114" s="26">
        <f>IFERROR(VLOOKUP(C:C,'Results Data'!A:F,6,FALSE), "Not Found")</f>
        <v>0</v>
      </c>
      <c r="P114" s="27">
        <f>IFERROR(VLOOKUP(C:C,'Results Data'!A:M,13,FALSE), "Not Found")</f>
        <v>0</v>
      </c>
      <c r="Q114" s="27" t="b">
        <f>AND('RIDE DATA'!$A$5&lt;'Registration Data'!$P114,'RIDE DATA'!$B$5&gt;'Registration Data'!$P114)</f>
        <v>0</v>
      </c>
      <c r="R114" s="27">
        <f>IF(Q114=TRUE,O114*0.03,0)</f>
        <v>0</v>
      </c>
      <c r="S114" s="25">
        <f>COUNTIF('Historical Registration Data'!D:D,'Registration Data'!C27)</f>
        <v>0</v>
      </c>
      <c r="T114" s="28">
        <f>R114+O114</f>
        <v>0</v>
      </c>
      <c r="U114" s="29">
        <f>T114/F114</f>
        <v>0</v>
      </c>
      <c r="V114" s="44">
        <f>IF(U114&gt;100%,((U114-1)*10000),0)</f>
        <v>0</v>
      </c>
    </row>
    <row r="115" spans="1:22" x14ac:dyDescent="0.25">
      <c r="A115" s="56" t="s">
        <v>28</v>
      </c>
      <c r="B115" s="37" t="s">
        <v>36</v>
      </c>
      <c r="C115" s="37" t="s">
        <v>37</v>
      </c>
      <c r="D115" s="38">
        <v>603</v>
      </c>
      <c r="E115" s="11"/>
      <c r="F115" s="23">
        <f>D115*0.94</f>
        <v>566.81999999999994</v>
      </c>
      <c r="G115" s="24">
        <f>IF(O115="Not Found",0,F115)</f>
        <v>566.81999999999994</v>
      </c>
      <c r="H115" s="43"/>
      <c r="I115" s="43"/>
      <c r="J115" s="43"/>
      <c r="K115" s="43"/>
      <c r="L115" s="43"/>
      <c r="O115" s="26">
        <f>IFERROR(VLOOKUP(C:C,'Results Data'!A:F,6,FALSE), "Not Found")</f>
        <v>603</v>
      </c>
      <c r="P115" s="27">
        <f>IFERROR(VLOOKUP(C:C,'Results Data'!A:M,13,FALSE), "Not Found")</f>
        <v>81</v>
      </c>
      <c r="Q115" s="27" t="b">
        <f>AND('RIDE DATA'!$A$5&lt;'Registration Data'!$P115,'RIDE DATA'!$B$5&gt;'Registration Data'!$P115)</f>
        <v>1</v>
      </c>
      <c r="R115" s="27">
        <f>IF(Q115=TRUE,O115*0.03,0)</f>
        <v>18.09</v>
      </c>
      <c r="S115" s="25">
        <f>COUNTIF('Historical Registration Data'!D:D,'Registration Data'!C87)</f>
        <v>0</v>
      </c>
      <c r="T115" s="28">
        <f>R115+O115</f>
        <v>621.09</v>
      </c>
      <c r="U115" s="29">
        <f>T115/F115</f>
        <v>1.095744680851064</v>
      </c>
      <c r="V115" s="44">
        <f>IF(U115&gt;100%,((U115-1)*10000),0)</f>
        <v>957.44680851064027</v>
      </c>
    </row>
    <row r="116" spans="1:22" x14ac:dyDescent="0.25">
      <c r="A116" s="58" t="s">
        <v>29</v>
      </c>
      <c r="B116" s="37" t="s">
        <v>62</v>
      </c>
      <c r="C116" s="37" t="s">
        <v>63</v>
      </c>
      <c r="D116" s="38">
        <v>395</v>
      </c>
      <c r="E116" s="11"/>
      <c r="F116" s="23">
        <f>D116*0.94</f>
        <v>371.29999999999995</v>
      </c>
      <c r="G116" s="24">
        <f>IF(O116="Not Found",0,F116)</f>
        <v>371.29999999999995</v>
      </c>
      <c r="H116" s="43"/>
      <c r="I116" s="43"/>
      <c r="J116" s="43"/>
      <c r="K116" s="43"/>
      <c r="L116" s="43"/>
      <c r="O116" s="26">
        <f>IFERROR(VLOOKUP(C:C,'Results Data'!A:F,6,FALSE), "Not Found")</f>
        <v>304</v>
      </c>
      <c r="P116" s="27">
        <f>IFERROR(VLOOKUP(C:C,'Results Data'!A:M,13,FALSE), "Not Found")</f>
        <v>76</v>
      </c>
      <c r="Q116" s="27" t="b">
        <f>AND('RIDE DATA'!$A$5&lt;'Registration Data'!$P116,'RIDE DATA'!$B$5&gt;'Registration Data'!$P116)</f>
        <v>1</v>
      </c>
      <c r="R116" s="27">
        <f>IF(Q116=TRUE,O116*0.03,0)</f>
        <v>9.1199999999999992</v>
      </c>
      <c r="S116" s="25">
        <f>COUNTIF('Historical Registration Data'!D:D,'Registration Data'!C36)</f>
        <v>0</v>
      </c>
      <c r="T116" s="28">
        <f>R116+O116</f>
        <v>313.12</v>
      </c>
      <c r="U116" s="29">
        <f>T116/F116</f>
        <v>0.84330729868031251</v>
      </c>
      <c r="V116" s="44">
        <f>IF(U116&gt;100%,((U116-1)*10000),0)</f>
        <v>0</v>
      </c>
    </row>
    <row r="117" spans="1:22" x14ac:dyDescent="0.25">
      <c r="A117" s="58" t="s">
        <v>29</v>
      </c>
      <c r="B117" s="37" t="s">
        <v>207</v>
      </c>
      <c r="C117" s="37" t="s">
        <v>208</v>
      </c>
      <c r="D117" s="38">
        <v>281</v>
      </c>
      <c r="E117" s="11"/>
      <c r="F117" s="23">
        <f>D117*0.94</f>
        <v>264.14</v>
      </c>
      <c r="G117" s="24">
        <f>IF(O117="Not Found",0,F117)</f>
        <v>264.14</v>
      </c>
      <c r="H117" s="43" t="s">
        <v>357</v>
      </c>
      <c r="I117" s="43"/>
      <c r="J117" s="43"/>
      <c r="K117" s="43"/>
      <c r="L117" s="43"/>
      <c r="O117" s="26">
        <f>IFERROR(VLOOKUP(C:C,'Results Data'!A:F,6,FALSE), "Not Found")</f>
        <v>226</v>
      </c>
      <c r="P117" s="27">
        <f>IFERROR(VLOOKUP(C:C,'Results Data'!A:M,13,FALSE), "Not Found")</f>
        <v>80</v>
      </c>
      <c r="Q117" s="27" t="b">
        <f>AND('RIDE DATA'!$A$5&lt;'Registration Data'!$P117,'RIDE DATA'!$B$5&gt;'Registration Data'!$P117)</f>
        <v>1</v>
      </c>
      <c r="R117" s="27">
        <f>IF(Q117=TRUE,O117*0.03,0)</f>
        <v>6.7799999999999994</v>
      </c>
      <c r="S117" s="25">
        <f>COUNTIF('Historical Registration Data'!D:D,'Registration Data'!C4)</f>
        <v>0</v>
      </c>
      <c r="T117" s="28">
        <f>R117+O117</f>
        <v>232.78</v>
      </c>
      <c r="U117" s="29">
        <f>T117/F117</f>
        <v>0.88127508139622934</v>
      </c>
      <c r="V117" s="44">
        <f>IF(U117&gt;100%,((U117-1)*10000),0)</f>
        <v>0</v>
      </c>
    </row>
    <row r="118" spans="1:22" x14ac:dyDescent="0.25">
      <c r="A118" s="55" t="s">
        <v>25</v>
      </c>
      <c r="B118" s="37" t="s">
        <v>291</v>
      </c>
      <c r="C118" s="37" t="s">
        <v>292</v>
      </c>
      <c r="D118" s="38">
        <v>925</v>
      </c>
      <c r="E118" s="11"/>
      <c r="F118" s="23">
        <f>D118*0.94</f>
        <v>869.5</v>
      </c>
      <c r="G118" s="24">
        <f>IF(O118="Not Found",0,F118)</f>
        <v>869.5</v>
      </c>
      <c r="H118" s="43" t="s">
        <v>338</v>
      </c>
      <c r="I118" s="43"/>
      <c r="J118" s="43"/>
      <c r="K118" s="43"/>
      <c r="L118" s="43"/>
      <c r="O118" s="26">
        <f>IFERROR(VLOOKUP(C:C,'Results Data'!A:F,6,FALSE), "Not Found")</f>
        <v>631</v>
      </c>
      <c r="P118" s="27">
        <f>IFERROR(VLOOKUP(C:C,'Results Data'!A:M,13,FALSE), "Not Found")</f>
        <v>98</v>
      </c>
      <c r="Q118" s="27" t="b">
        <f>AND('RIDE DATA'!$A$5&lt;'Registration Data'!$P118,'RIDE DATA'!$B$5&gt;'Registration Data'!$P118)</f>
        <v>0</v>
      </c>
      <c r="R118" s="27">
        <f>IF(Q118=TRUE,O118*0.03,0)</f>
        <v>0</v>
      </c>
      <c r="S118" s="25">
        <f>COUNTIF('Historical Registration Data'!D:D,'Registration Data'!C17)</f>
        <v>0</v>
      </c>
      <c r="T118" s="28">
        <f>R118+O118</f>
        <v>631</v>
      </c>
      <c r="U118" s="29">
        <f>T118/F118</f>
        <v>0.72570442783208744</v>
      </c>
      <c r="V118" s="44">
        <f>IF(U118&gt;100%,((U118-1)*10000),0)</f>
        <v>0</v>
      </c>
    </row>
    <row r="119" spans="1:22" x14ac:dyDescent="0.25">
      <c r="A119" s="56" t="s">
        <v>28</v>
      </c>
      <c r="B119" s="37" t="s">
        <v>188</v>
      </c>
      <c r="C119" s="37" t="s">
        <v>189</v>
      </c>
      <c r="D119" s="38">
        <v>238</v>
      </c>
      <c r="E119" s="11"/>
      <c r="F119" s="23">
        <f>D119*0.94</f>
        <v>223.72</v>
      </c>
      <c r="G119" s="24">
        <f>IF(O119="Not Found",0,F119)</f>
        <v>223.72</v>
      </c>
      <c r="H119" s="43"/>
      <c r="I119" s="43"/>
      <c r="J119" s="43"/>
      <c r="K119" s="43"/>
      <c r="L119" s="43"/>
      <c r="O119" s="26">
        <f>IFERROR(VLOOKUP(C:C,'Results Data'!A:F,6,FALSE), "Not Found")</f>
        <v>247</v>
      </c>
      <c r="P119" s="27">
        <f>IFERROR(VLOOKUP(C:C,'Results Data'!A:M,13,FALSE), "Not Found")</f>
        <v>77</v>
      </c>
      <c r="Q119" s="27" t="b">
        <f>AND('RIDE DATA'!$A$5&lt;'Registration Data'!$P119,'RIDE DATA'!$B$5&gt;'Registration Data'!$P119)</f>
        <v>1</v>
      </c>
      <c r="R119" s="27">
        <f>IF(Q119=TRUE,O119*0.03,0)</f>
        <v>7.41</v>
      </c>
      <c r="S119" s="25">
        <f>COUNTIF('Historical Registration Data'!D:D,'Registration Data'!C90)</f>
        <v>0</v>
      </c>
      <c r="T119" s="28">
        <f>R119+O119</f>
        <v>254.41</v>
      </c>
      <c r="U119" s="29">
        <f>T119/F119</f>
        <v>1.1371804040765243</v>
      </c>
      <c r="V119" s="44">
        <f>IF(U119&gt;100%,((U119-1)*10000),0)</f>
        <v>1371.8040407652431</v>
      </c>
    </row>
    <row r="120" spans="1:22" x14ac:dyDescent="0.25">
      <c r="A120" s="55" t="s">
        <v>25</v>
      </c>
      <c r="B120" s="37" t="s">
        <v>176</v>
      </c>
      <c r="C120" s="37" t="s">
        <v>177</v>
      </c>
      <c r="D120" s="38">
        <v>364</v>
      </c>
      <c r="E120" s="11"/>
      <c r="F120" s="23">
        <f>D120*0.94</f>
        <v>342.15999999999997</v>
      </c>
      <c r="G120" s="24">
        <f>IF(O120="Not Found",0,F120)</f>
        <v>342.15999999999997</v>
      </c>
      <c r="H120" s="43" t="s">
        <v>335</v>
      </c>
      <c r="I120" s="43" t="s">
        <v>342</v>
      </c>
      <c r="J120" s="43" t="s">
        <v>344</v>
      </c>
      <c r="K120" s="43"/>
      <c r="L120" s="43"/>
      <c r="O120" s="26">
        <f>IFERROR(VLOOKUP(C:C,'Results Data'!A:F,6,FALSE), "Not Found")</f>
        <v>374</v>
      </c>
      <c r="P120" s="27">
        <f>IFERROR(VLOOKUP(C:C,'Results Data'!A:M,13,FALSE), "Not Found")</f>
        <v>78</v>
      </c>
      <c r="Q120" s="27" t="b">
        <f>AND('RIDE DATA'!$A$5&lt;'Registration Data'!$P120,'RIDE DATA'!$B$5&gt;'Registration Data'!$P120)</f>
        <v>1</v>
      </c>
      <c r="R120" s="27">
        <f>IF(Q120=TRUE,O120*0.03,0)</f>
        <v>11.219999999999999</v>
      </c>
      <c r="S120" s="25">
        <f>COUNTIF('Historical Registration Data'!D:D,'Registration Data'!C133)</f>
        <v>0</v>
      </c>
      <c r="T120" s="28">
        <f>R120+O120</f>
        <v>385.22</v>
      </c>
      <c r="U120" s="29">
        <f>T120/F120</f>
        <v>1.1258475566986208</v>
      </c>
      <c r="V120" s="44">
        <f>IF(U120&gt;100%,((U120-1)*10000),0)</f>
        <v>1258.4755669862079</v>
      </c>
    </row>
    <row r="121" spans="1:22" x14ac:dyDescent="0.25">
      <c r="A121" s="56" t="s">
        <v>28</v>
      </c>
      <c r="B121" s="37" t="s">
        <v>227</v>
      </c>
      <c r="C121" s="37" t="s">
        <v>228</v>
      </c>
      <c r="D121" s="38">
        <v>377</v>
      </c>
      <c r="E121" s="11"/>
      <c r="F121" s="23">
        <f>D121*0.94</f>
        <v>354.38</v>
      </c>
      <c r="G121" s="24">
        <f>IF(O121="Not Found",0,F121)</f>
        <v>354.38</v>
      </c>
      <c r="H121" s="43"/>
      <c r="I121" s="43"/>
      <c r="J121" s="43"/>
      <c r="K121" s="43"/>
      <c r="L121" s="43"/>
      <c r="O121" s="26">
        <f>IFERROR(VLOOKUP(C:C,'Results Data'!A:F,6,FALSE), "Not Found")</f>
        <v>378</v>
      </c>
      <c r="P121" s="27">
        <f>IFERROR(VLOOKUP(C:C,'Results Data'!A:M,13,FALSE), "Not Found")</f>
        <v>82</v>
      </c>
      <c r="Q121" s="27" t="b">
        <f>AND('RIDE DATA'!$A$5&lt;'Registration Data'!$P121,'RIDE DATA'!$B$5&gt;'Registration Data'!$P121)</f>
        <v>1</v>
      </c>
      <c r="R121" s="27">
        <f>IF(Q121=TRUE,O121*0.03,0)</f>
        <v>11.34</v>
      </c>
      <c r="S121" s="25">
        <f>COUNTIF('Historical Registration Data'!D:D,'Registration Data'!C80)</f>
        <v>0</v>
      </c>
      <c r="T121" s="28">
        <f>R121+O121</f>
        <v>389.34</v>
      </c>
      <c r="U121" s="29">
        <f>T121/F121</f>
        <v>1.0986511654156554</v>
      </c>
      <c r="V121" s="64">
        <v>1200</v>
      </c>
    </row>
    <row r="122" spans="1:22" x14ac:dyDescent="0.25">
      <c r="A122" s="60" t="s">
        <v>26</v>
      </c>
      <c r="B122" s="37" t="s">
        <v>239</v>
      </c>
      <c r="C122" s="37" t="s">
        <v>240</v>
      </c>
      <c r="D122" s="38">
        <v>205</v>
      </c>
      <c r="E122" s="11"/>
      <c r="F122" s="23">
        <f>D122*0.94</f>
        <v>192.7</v>
      </c>
      <c r="G122" s="24">
        <f>IF(O122="Not Found",0,F122)</f>
        <v>192.7</v>
      </c>
      <c r="H122" s="43"/>
      <c r="I122" s="43"/>
      <c r="J122" s="43"/>
      <c r="K122" s="43"/>
      <c r="L122" s="43"/>
      <c r="O122" s="26">
        <f>IFERROR(VLOOKUP(C:C,'Results Data'!A:F,6,FALSE), "Not Found")</f>
        <v>164</v>
      </c>
      <c r="P122" s="27">
        <f>IFERROR(VLOOKUP(C:C,'Results Data'!A:M,13,FALSE), "Not Found")</f>
        <v>78</v>
      </c>
      <c r="Q122" s="27" t="b">
        <f>AND('RIDE DATA'!$A$5&lt;'Registration Data'!$P122,'RIDE DATA'!$B$5&gt;'Registration Data'!$P122)</f>
        <v>1</v>
      </c>
      <c r="R122" s="27">
        <f>IF(Q122=TRUE,O122*0.03,0)</f>
        <v>4.92</v>
      </c>
      <c r="S122" s="25">
        <f>COUNTIF('Historical Registration Data'!D:D,'Registration Data'!C74)</f>
        <v>0</v>
      </c>
      <c r="T122" s="28">
        <f>R122+O122</f>
        <v>168.92</v>
      </c>
      <c r="U122" s="29">
        <f>T122/F122</f>
        <v>0.876595744680851</v>
      </c>
      <c r="V122" s="64">
        <v>1200</v>
      </c>
    </row>
    <row r="123" spans="1:22" x14ac:dyDescent="0.25">
      <c r="A123" s="60" t="s">
        <v>26</v>
      </c>
      <c r="B123" s="37" t="s">
        <v>122</v>
      </c>
      <c r="C123" s="37" t="s">
        <v>123</v>
      </c>
      <c r="D123" s="38">
        <v>551</v>
      </c>
      <c r="E123" s="11"/>
      <c r="F123" s="23">
        <f>D123*0.94</f>
        <v>517.93999999999994</v>
      </c>
      <c r="G123" s="24">
        <f>IF(O123="Not Found",0,F123)</f>
        <v>517.93999999999994</v>
      </c>
      <c r="H123" s="43" t="s">
        <v>338</v>
      </c>
      <c r="I123" s="43"/>
      <c r="J123" s="43"/>
      <c r="K123" s="43"/>
      <c r="L123" s="43"/>
      <c r="O123" s="26">
        <f>IFERROR(VLOOKUP(C:C,'Results Data'!A:F,6,FALSE), "Not Found")</f>
        <v>314</v>
      </c>
      <c r="P123" s="27">
        <f>IFERROR(VLOOKUP(C:C,'Results Data'!A:M,13,FALSE), "Not Found")</f>
        <v>78</v>
      </c>
      <c r="Q123" s="27" t="b">
        <f>AND('RIDE DATA'!$A$5&lt;'Registration Data'!$P123,'RIDE DATA'!$B$5&gt;'Registration Data'!$P123)</f>
        <v>1</v>
      </c>
      <c r="R123" s="27">
        <f>IF(Q123=TRUE,O123*0.03,0)</f>
        <v>9.42</v>
      </c>
      <c r="S123" s="25">
        <f>COUNTIF('Historical Registration Data'!D:D,'Registration Data'!C101)</f>
        <v>0</v>
      </c>
      <c r="T123" s="28">
        <f>R123+O123</f>
        <v>323.42</v>
      </c>
      <c r="U123" s="29">
        <f>T123/F123</f>
        <v>0.62443526277174977</v>
      </c>
      <c r="V123" s="44">
        <f>IF(U123&gt;100%,((U123-1)*10000),0)</f>
        <v>0</v>
      </c>
    </row>
    <row r="124" spans="1:22" x14ac:dyDescent="0.25">
      <c r="A124" s="56" t="s">
        <v>28</v>
      </c>
      <c r="B124" s="37" t="s">
        <v>285</v>
      </c>
      <c r="C124" s="37" t="s">
        <v>286</v>
      </c>
      <c r="D124" s="38">
        <v>549</v>
      </c>
      <c r="E124" s="11"/>
      <c r="F124" s="23">
        <f>D124*0.94</f>
        <v>516.05999999999995</v>
      </c>
      <c r="G124" s="24">
        <f>IF(O124="Not Found",0,F124)</f>
        <v>516.05999999999995</v>
      </c>
      <c r="H124" s="43"/>
      <c r="I124" s="43"/>
      <c r="J124" s="43"/>
      <c r="K124" s="43"/>
      <c r="L124" s="43"/>
      <c r="O124" s="26">
        <f>IFERROR(VLOOKUP(C:C,'Results Data'!A:F,6,FALSE), "Not Found")</f>
        <v>546</v>
      </c>
      <c r="P124" s="27">
        <f>IFERROR(VLOOKUP(C:C,'Results Data'!A:M,13,FALSE), "Not Found")</f>
        <v>79</v>
      </c>
      <c r="Q124" s="27" t="b">
        <f>AND('RIDE DATA'!$A$5&lt;'Registration Data'!$P124,'RIDE DATA'!$B$5&gt;'Registration Data'!$P124)</f>
        <v>1</v>
      </c>
      <c r="R124" s="27">
        <f>IF(Q124=TRUE,O124*0.03,0)</f>
        <v>16.38</v>
      </c>
      <c r="S124" s="25">
        <f>COUNTIF('Historical Registration Data'!D:D,'Registration Data'!C107)</f>
        <v>0</v>
      </c>
      <c r="T124" s="28">
        <f>R124+O124</f>
        <v>562.38</v>
      </c>
      <c r="U124" s="29">
        <f>T124/F124</f>
        <v>1.0897570049994187</v>
      </c>
      <c r="V124" s="44">
        <f>IF(U124&gt;100%,((U124-1)*10000),0)</f>
        <v>897.57004999418746</v>
      </c>
    </row>
    <row r="125" spans="1:22" x14ac:dyDescent="0.25">
      <c r="A125" s="55" t="s">
        <v>25</v>
      </c>
      <c r="B125" s="37" t="s">
        <v>104</v>
      </c>
      <c r="C125" s="37" t="s">
        <v>105</v>
      </c>
      <c r="D125" s="38">
        <v>521</v>
      </c>
      <c r="E125" s="11"/>
      <c r="F125" s="23">
        <f>D125*0.94</f>
        <v>489.73999999999995</v>
      </c>
      <c r="G125" s="24">
        <f>IF(O125="Not Found",0,F125)</f>
        <v>489.73999999999995</v>
      </c>
      <c r="H125" s="43"/>
      <c r="I125" s="43"/>
      <c r="J125" s="43"/>
      <c r="K125" s="43"/>
      <c r="L125" s="43"/>
      <c r="O125" s="26">
        <f>IFERROR(VLOOKUP(C:C,'Results Data'!A:F,6,FALSE), "Not Found")</f>
        <v>525</v>
      </c>
      <c r="P125" s="27">
        <f>IFERROR(VLOOKUP(C:C,'Results Data'!A:M,13,FALSE), "Not Found")</f>
        <v>82</v>
      </c>
      <c r="Q125" s="27" t="b">
        <f>AND('RIDE DATA'!$A$5&lt;'Registration Data'!$P125,'RIDE DATA'!$B$5&gt;'Registration Data'!$P125)</f>
        <v>1</v>
      </c>
      <c r="R125" s="27">
        <f>IF(Q125=TRUE,O125*0.03,0)</f>
        <v>15.75</v>
      </c>
      <c r="S125" s="25">
        <f>COUNTIF('Historical Registration Data'!D:D,'Registration Data'!C47)</f>
        <v>0</v>
      </c>
      <c r="T125" s="28">
        <f>R125+O125</f>
        <v>540.75</v>
      </c>
      <c r="U125" s="29">
        <f>T125/F125</f>
        <v>1.1041573079593254</v>
      </c>
      <c r="V125" s="44">
        <f>IF(U125&gt;100%,((U125-1)*10000),0)</f>
        <v>1041.5730795932543</v>
      </c>
    </row>
    <row r="126" spans="1:22" x14ac:dyDescent="0.25">
      <c r="A126" s="58" t="s">
        <v>29</v>
      </c>
      <c r="B126" s="37" t="s">
        <v>198</v>
      </c>
      <c r="C126" s="37" t="s">
        <v>199</v>
      </c>
      <c r="D126" s="38">
        <v>367</v>
      </c>
      <c r="E126" s="11"/>
      <c r="F126" s="23">
        <f>D126*0.94</f>
        <v>344.97999999999996</v>
      </c>
      <c r="G126" s="24">
        <f>IF(O126="Not Found",0,F126)</f>
        <v>344.97999999999996</v>
      </c>
      <c r="H126" s="43"/>
      <c r="I126" s="43"/>
      <c r="J126" s="43"/>
      <c r="K126" s="43"/>
      <c r="L126" s="43"/>
      <c r="O126" s="26">
        <f>IFERROR(VLOOKUP(C:C,'Results Data'!A:F,6,FALSE), "Not Found")</f>
        <v>372</v>
      </c>
      <c r="P126" s="27">
        <f>IFERROR(VLOOKUP(C:C,'Results Data'!A:M,13,FALSE), "Not Found")</f>
        <v>80</v>
      </c>
      <c r="Q126" s="27" t="b">
        <f>AND('RIDE DATA'!$A$5&lt;'Registration Data'!$P126,'RIDE DATA'!$B$5&gt;'Registration Data'!$P126)</f>
        <v>1</v>
      </c>
      <c r="R126" s="27">
        <f>IF(Q126=TRUE,O126*0.03,0)</f>
        <v>11.16</v>
      </c>
      <c r="S126" s="25">
        <f>COUNTIF('Historical Registration Data'!D:D,'Registration Data'!C130)</f>
        <v>0</v>
      </c>
      <c r="T126" s="28">
        <f>R126+O126</f>
        <v>383.16</v>
      </c>
      <c r="U126" s="29">
        <f>T126/F126</f>
        <v>1.1106730824975364</v>
      </c>
      <c r="V126" s="44">
        <f>IF(U126&gt;100%,((U126-1)*10000),0)</f>
        <v>1106.7308249753637</v>
      </c>
    </row>
    <row r="127" spans="1:22" x14ac:dyDescent="0.25">
      <c r="A127" s="58" t="s">
        <v>29</v>
      </c>
      <c r="B127" s="37" t="s">
        <v>249</v>
      </c>
      <c r="C127" s="37" t="s">
        <v>250</v>
      </c>
      <c r="D127" s="38">
        <v>492</v>
      </c>
      <c r="E127" s="11"/>
      <c r="F127" s="23">
        <f>D127*0.94</f>
        <v>462.47999999999996</v>
      </c>
      <c r="G127" s="24">
        <f>IF(O127="Not Found",0,F127)</f>
        <v>462.47999999999996</v>
      </c>
      <c r="H127" s="43" t="s">
        <v>335</v>
      </c>
      <c r="I127" s="43" t="s">
        <v>342</v>
      </c>
      <c r="J127" s="43" t="s">
        <v>359</v>
      </c>
      <c r="K127" s="43"/>
      <c r="L127" s="43"/>
      <c r="O127" s="26">
        <f>IFERROR(VLOOKUP(C:C,'Results Data'!A:F,6,FALSE), "Not Found")</f>
        <v>494</v>
      </c>
      <c r="P127" s="27">
        <f>IFERROR(VLOOKUP(C:C,'Results Data'!A:M,13,FALSE), "Not Found")</f>
        <v>79</v>
      </c>
      <c r="Q127" s="27" t="b">
        <f>AND('RIDE DATA'!$A$5&lt;'Registration Data'!$P127,'RIDE DATA'!$B$5&gt;'Registration Data'!$P127)</f>
        <v>1</v>
      </c>
      <c r="R127" s="27">
        <f>IF(Q127=TRUE,O127*0.03,0)</f>
        <v>14.82</v>
      </c>
      <c r="S127" s="25">
        <f>COUNTIF('Historical Registration Data'!D:D,'Registration Data'!C38)</f>
        <v>0</v>
      </c>
      <c r="T127" s="28">
        <f>R127+O127</f>
        <v>508.82</v>
      </c>
      <c r="U127" s="29">
        <f>T127/F127</f>
        <v>1.1001989275211901</v>
      </c>
      <c r="V127" s="44">
        <f>IF(U127&gt;100%,((U127-1)*10000),0)</f>
        <v>1001.9892752119008</v>
      </c>
    </row>
    <row r="128" spans="1:22" x14ac:dyDescent="0.25">
      <c r="A128" s="55" t="s">
        <v>25</v>
      </c>
      <c r="B128" s="37" t="s">
        <v>116</v>
      </c>
      <c r="C128" s="37" t="s">
        <v>117</v>
      </c>
      <c r="D128" s="38">
        <v>435</v>
      </c>
      <c r="E128" s="11"/>
      <c r="F128" s="23">
        <f>D128*0.94</f>
        <v>408.9</v>
      </c>
      <c r="G128" s="24">
        <f>IF(O128="Not Found",0,F128)</f>
        <v>408.9</v>
      </c>
      <c r="H128" s="43"/>
      <c r="I128" s="43"/>
      <c r="J128" s="43"/>
      <c r="K128" s="43"/>
      <c r="L128" s="43"/>
      <c r="O128" s="26">
        <f>IFERROR(VLOOKUP(C:C,'Results Data'!A:F,6,FALSE), "Not Found")</f>
        <v>400</v>
      </c>
      <c r="P128" s="27">
        <f>IFERROR(VLOOKUP(C:C,'Results Data'!A:M,13,FALSE), "Not Found")</f>
        <v>82</v>
      </c>
      <c r="Q128" s="27" t="b">
        <f>AND('RIDE DATA'!$A$5&lt;'Registration Data'!$P128,'RIDE DATA'!$B$5&gt;'Registration Data'!$P128)</f>
        <v>1</v>
      </c>
      <c r="R128" s="27">
        <f>IF(Q128=TRUE,O128*0.03,0)</f>
        <v>12</v>
      </c>
      <c r="S128" s="25">
        <f>COUNTIF('Historical Registration Data'!D:D,'Registration Data'!C85)</f>
        <v>0</v>
      </c>
      <c r="T128" s="28">
        <f>R128+O128</f>
        <v>412</v>
      </c>
      <c r="U128" s="29">
        <f>T128/F128</f>
        <v>1.0075813157251161</v>
      </c>
      <c r="V128" s="44">
        <f>IF(U128&gt;100%,((U128-1)*10000),0)</f>
        <v>75.813157251161115</v>
      </c>
    </row>
    <row r="129" spans="1:23" x14ac:dyDescent="0.25">
      <c r="A129" s="55" t="s">
        <v>25</v>
      </c>
      <c r="B129" s="37" t="s">
        <v>257</v>
      </c>
      <c r="C129" s="37" t="s">
        <v>258</v>
      </c>
      <c r="D129" s="38">
        <v>405</v>
      </c>
      <c r="E129" s="11"/>
      <c r="F129" s="23">
        <f>D129*0.94</f>
        <v>380.7</v>
      </c>
      <c r="G129" s="24">
        <f>IF(O129="Not Found",0,F129)</f>
        <v>380.7</v>
      </c>
      <c r="H129" s="43" t="s">
        <v>335</v>
      </c>
      <c r="I129" s="43" t="s">
        <v>342</v>
      </c>
      <c r="J129" s="43" t="s">
        <v>346</v>
      </c>
      <c r="K129" s="43"/>
      <c r="L129" s="43"/>
      <c r="O129" s="26">
        <f>IFERROR(VLOOKUP(C:C,'Results Data'!A:F,6,FALSE), "Not Found")</f>
        <v>411</v>
      </c>
      <c r="P129" s="27">
        <f>IFERROR(VLOOKUP(C:C,'Results Data'!A:M,13,FALSE), "Not Found")</f>
        <v>79</v>
      </c>
      <c r="Q129" s="27" t="b">
        <f>AND('RIDE DATA'!$A$5&lt;'Registration Data'!$P129,'RIDE DATA'!$B$5&gt;'Registration Data'!$P129)</f>
        <v>1</v>
      </c>
      <c r="R129" s="27">
        <f>IF(Q129=TRUE,O129*0.03,0)</f>
        <v>12.33</v>
      </c>
      <c r="S129" s="25">
        <f>COUNTIF('Historical Registration Data'!D:D,'Registration Data'!C112)</f>
        <v>0</v>
      </c>
      <c r="T129" s="28">
        <f>R129+O129</f>
        <v>423.33</v>
      </c>
      <c r="U129" s="29">
        <f>T129/F129</f>
        <v>1.1119779353821906</v>
      </c>
      <c r="V129" s="44">
        <f>IF(U129&gt;100%,((U129-1)*10000),0)</f>
        <v>1119.7793538219059</v>
      </c>
    </row>
    <row r="130" spans="1:23" x14ac:dyDescent="0.25">
      <c r="A130" s="56" t="s">
        <v>28</v>
      </c>
      <c r="B130" s="37" t="s">
        <v>283</v>
      </c>
      <c r="C130" s="37" t="s">
        <v>284</v>
      </c>
      <c r="D130" s="38">
        <v>388</v>
      </c>
      <c r="E130" s="11"/>
      <c r="F130" s="23">
        <f>D130*0.94</f>
        <v>364.71999999999997</v>
      </c>
      <c r="G130" s="24">
        <f>IF(O130="Not Found",0,F130)</f>
        <v>364.71999999999997</v>
      </c>
      <c r="H130" s="43"/>
      <c r="I130" s="43"/>
      <c r="J130" s="43"/>
      <c r="K130" s="43"/>
      <c r="L130" s="43"/>
      <c r="O130" s="26">
        <f>IFERROR(VLOOKUP(C:C,'Results Data'!A:F,6,FALSE), "Not Found")</f>
        <v>379</v>
      </c>
      <c r="P130" s="27">
        <f>IFERROR(VLOOKUP(C:C,'Results Data'!A:M,13,FALSE), "Not Found")</f>
        <v>65</v>
      </c>
      <c r="Q130" s="27" t="b">
        <f>AND('RIDE DATA'!$A$5&lt;'Registration Data'!$P130,'RIDE DATA'!$B$5&gt;'Registration Data'!$P130)</f>
        <v>0</v>
      </c>
      <c r="R130" s="27">
        <f>IF(Q130=TRUE,O130*0.03,0)</f>
        <v>0</v>
      </c>
      <c r="S130" s="25">
        <f>COUNTIF('Historical Registration Data'!D:D,'Registration Data'!C44)</f>
        <v>0</v>
      </c>
      <c r="T130" s="28">
        <f>R130+O130</f>
        <v>379</v>
      </c>
      <c r="U130" s="29">
        <f>T130/F130</f>
        <v>1.0391533230971706</v>
      </c>
      <c r="V130" s="44">
        <f>IF(U130&gt;100%,((U130-1)*10000),0)</f>
        <v>391.53323097170568</v>
      </c>
    </row>
    <row r="131" spans="1:23" x14ac:dyDescent="0.25">
      <c r="A131" s="55"/>
      <c r="B131" s="37" t="s">
        <v>237</v>
      </c>
      <c r="C131" s="37" t="s">
        <v>238</v>
      </c>
      <c r="D131" s="38">
        <v>501</v>
      </c>
      <c r="E131" s="11"/>
      <c r="F131" s="23">
        <f>D131*0.94</f>
        <v>470.94</v>
      </c>
      <c r="G131" s="24">
        <f>IF(O131="Not Found",0,F131)</f>
        <v>470.94</v>
      </c>
      <c r="H131" s="43"/>
      <c r="I131" s="43"/>
      <c r="J131" s="43"/>
      <c r="K131" s="43"/>
      <c r="L131" s="43"/>
      <c r="O131" s="26">
        <f>IFERROR(VLOOKUP(C:C,'Results Data'!A:F,6,FALSE), "Not Found")</f>
        <v>0</v>
      </c>
      <c r="P131" s="27">
        <f>IFERROR(VLOOKUP(C:C,'Results Data'!A:M,13,FALSE), "Not Found")</f>
        <v>0</v>
      </c>
      <c r="Q131" s="27" t="b">
        <f>AND('RIDE DATA'!$A$5&lt;'Registration Data'!$P131,'RIDE DATA'!$B$5&gt;'Registration Data'!$P131)</f>
        <v>0</v>
      </c>
      <c r="R131" s="27">
        <f>IF(Q131=TRUE,O131*0.03,0)</f>
        <v>0</v>
      </c>
      <c r="S131" s="25">
        <f>COUNTIF('Historical Registration Data'!D:D,'Registration Data'!C116)</f>
        <v>0</v>
      </c>
      <c r="T131" s="28">
        <f>R131+O131</f>
        <v>0</v>
      </c>
      <c r="U131" s="29">
        <f>T131/F131</f>
        <v>0</v>
      </c>
      <c r="V131" s="44">
        <f>IF(U131&gt;100%,((U131-1)*10000),0)</f>
        <v>0</v>
      </c>
    </row>
    <row r="132" spans="1:23" x14ac:dyDescent="0.25">
      <c r="A132" s="56" t="s">
        <v>28</v>
      </c>
      <c r="B132" s="37" t="s">
        <v>140</v>
      </c>
      <c r="C132" s="37" t="s">
        <v>141</v>
      </c>
      <c r="D132" s="38">
        <v>341</v>
      </c>
      <c r="E132" s="11"/>
      <c r="F132" s="23">
        <f>D132*0.94</f>
        <v>320.53999999999996</v>
      </c>
      <c r="G132" s="24">
        <f>IF(O132="Not Found",0,F132)</f>
        <v>320.53999999999996</v>
      </c>
      <c r="H132" s="43" t="s">
        <v>338</v>
      </c>
      <c r="I132" s="43" t="s">
        <v>339</v>
      </c>
      <c r="J132" s="43"/>
      <c r="K132" s="43"/>
      <c r="L132" s="43"/>
      <c r="O132" s="26">
        <f>IFERROR(VLOOKUP(C:C,'Results Data'!A:F,6,FALSE), "Not Found")</f>
        <v>331</v>
      </c>
      <c r="P132" s="27">
        <f>IFERROR(VLOOKUP(C:C,'Results Data'!A:M,13,FALSE), "Not Found")</f>
        <v>77</v>
      </c>
      <c r="Q132" s="27" t="b">
        <f>AND('RIDE DATA'!$A$5&lt;'Registration Data'!$P132,'RIDE DATA'!$B$5&gt;'Registration Data'!$P132)</f>
        <v>1</v>
      </c>
      <c r="R132" s="27">
        <f>IF(Q132=TRUE,O132*0.03,0)</f>
        <v>9.93</v>
      </c>
      <c r="S132" s="25">
        <f>COUNTIF('Historical Registration Data'!D:D,'Registration Data'!C129)</f>
        <v>0</v>
      </c>
      <c r="T132" s="28">
        <f>R132+O132</f>
        <v>340.93</v>
      </c>
      <c r="U132" s="29">
        <f>T132/F132</f>
        <v>1.0636114057527923</v>
      </c>
      <c r="V132" s="44">
        <f>IF(U132&gt;100%,((U132-1)*10000),0)</f>
        <v>636.11405752792336</v>
      </c>
    </row>
    <row r="133" spans="1:23" x14ac:dyDescent="0.25">
      <c r="A133" s="55" t="s">
        <v>25</v>
      </c>
      <c r="B133" s="37" t="s">
        <v>299</v>
      </c>
      <c r="C133" s="37" t="s">
        <v>300</v>
      </c>
      <c r="D133" s="38">
        <v>401</v>
      </c>
      <c r="E133" s="11"/>
      <c r="F133" s="23">
        <f>D133*0.94</f>
        <v>376.94</v>
      </c>
      <c r="G133" s="24">
        <f>IF(O133="Not Found",0,F133)</f>
        <v>376.94</v>
      </c>
      <c r="H133" s="43"/>
      <c r="I133" s="43"/>
      <c r="J133" s="43"/>
      <c r="K133" s="43"/>
      <c r="L133" s="43"/>
      <c r="O133" s="26">
        <f>IFERROR(VLOOKUP(C:C,'Results Data'!A:F,6,FALSE), "Not Found")</f>
        <v>365</v>
      </c>
      <c r="P133" s="27">
        <f>IFERROR(VLOOKUP(C:C,'Results Data'!A:M,13,FALSE), "Not Found")</f>
        <v>76</v>
      </c>
      <c r="Q133" s="27" t="b">
        <f>AND('RIDE DATA'!$A$5&lt;'Registration Data'!$P133,'RIDE DATA'!$B$5&gt;'Registration Data'!$P133)</f>
        <v>1</v>
      </c>
      <c r="R133" s="27">
        <f>IF(Q133=TRUE,O133*0.03,0)</f>
        <v>10.95</v>
      </c>
      <c r="S133" s="25">
        <f>COUNTIF('Historical Registration Data'!D:D,'Registration Data'!C106)</f>
        <v>0</v>
      </c>
      <c r="T133" s="28">
        <f>R133+O133</f>
        <v>375.95</v>
      </c>
      <c r="U133" s="29">
        <f>T133/F133</f>
        <v>0.99737358730832493</v>
      </c>
      <c r="V133" s="44">
        <f>IF(U133&gt;100%,((U133-1)*10000),0)</f>
        <v>0</v>
      </c>
    </row>
    <row r="134" spans="1:23" x14ac:dyDescent="0.25">
      <c r="A134" s="59"/>
      <c r="B134" s="5" t="s">
        <v>333</v>
      </c>
      <c r="C134" s="5" t="s">
        <v>334</v>
      </c>
      <c r="D134" s="5">
        <v>494</v>
      </c>
      <c r="E134" s="5"/>
      <c r="F134" s="23">
        <f>D134*0.94</f>
        <v>464.35999999999996</v>
      </c>
      <c r="G134" s="24">
        <f>IF(O134="Not Found",0,F134)</f>
        <v>464.35999999999996</v>
      </c>
      <c r="H134" s="43"/>
      <c r="I134" s="43"/>
      <c r="J134" s="43"/>
      <c r="K134" s="43"/>
      <c r="L134" s="43"/>
      <c r="O134" s="26">
        <f>IFERROR(VLOOKUP(C:C,'Results Data'!A:F,6,FALSE), "Not Found")</f>
        <v>0</v>
      </c>
      <c r="P134" s="27">
        <f>IFERROR(VLOOKUP(C:C,'Results Data'!A:M,13,FALSE), "Not Found")</f>
        <v>0</v>
      </c>
      <c r="Q134" s="27" t="b">
        <f>AND('RIDE DATA'!$A$5&lt;'Registration Data'!$P134,'RIDE DATA'!$B$5&gt;'Registration Data'!$P134)</f>
        <v>0</v>
      </c>
      <c r="R134" s="27">
        <f>IF(Q134=TRUE,O134*0.03,0)</f>
        <v>0</v>
      </c>
      <c r="S134" s="25">
        <f>COUNTIF('Historical Registration Data'!D:D,'Registration Data'!C56)</f>
        <v>0</v>
      </c>
      <c r="T134" s="28">
        <f>R134+O134</f>
        <v>0</v>
      </c>
      <c r="U134" s="29">
        <f>T134/F134</f>
        <v>0</v>
      </c>
      <c r="V134" s="44">
        <f>IF(U134&gt;100%,((U134-1)*10000),0)</f>
        <v>0</v>
      </c>
    </row>
    <row r="135" spans="1:23" x14ac:dyDescent="0.25">
      <c r="A135" s="58" t="s">
        <v>29</v>
      </c>
      <c r="B135" s="37" t="s">
        <v>166</v>
      </c>
      <c r="C135" s="37" t="s">
        <v>167</v>
      </c>
      <c r="D135" s="38">
        <v>445</v>
      </c>
      <c r="E135" s="11"/>
      <c r="F135" s="23">
        <f>D135*0.94</f>
        <v>418.29999999999995</v>
      </c>
      <c r="G135" s="24">
        <f>IF(O135="Not Found",0,F135)</f>
        <v>418.29999999999995</v>
      </c>
      <c r="H135" s="43"/>
      <c r="I135" s="43"/>
      <c r="J135" s="43"/>
      <c r="K135" s="43"/>
      <c r="L135" s="43"/>
      <c r="O135" s="26">
        <f>IFERROR(VLOOKUP(C:C,'Results Data'!A:F,6,FALSE), "Not Found")</f>
        <v>395</v>
      </c>
      <c r="P135" s="27">
        <f>IFERROR(VLOOKUP(C:C,'Results Data'!A:M,13,FALSE), "Not Found")</f>
        <v>75</v>
      </c>
      <c r="Q135" s="27" t="b">
        <f>AND('RIDE DATA'!$A$5&lt;'Registration Data'!$P135,'RIDE DATA'!$B$5&gt;'Registration Data'!$P135)</f>
        <v>0</v>
      </c>
      <c r="R135" s="27">
        <f>IF(Q135=TRUE,O135*0.03,0)</f>
        <v>0</v>
      </c>
      <c r="S135" s="25">
        <f>COUNTIF('Historical Registration Data'!D:D,'Registration Data'!C137)</f>
        <v>0</v>
      </c>
      <c r="T135" s="28">
        <f>R135+O135</f>
        <v>395</v>
      </c>
      <c r="U135" s="29">
        <f>T135/F135</f>
        <v>0.94429835046617272</v>
      </c>
      <c r="V135" s="44">
        <f>IF(U135&gt;100%,((U135-1)*10000),0)</f>
        <v>0</v>
      </c>
    </row>
    <row r="136" spans="1:23" x14ac:dyDescent="0.25">
      <c r="A136" s="60" t="s">
        <v>26</v>
      </c>
      <c r="B136" s="37" t="s">
        <v>235</v>
      </c>
      <c r="C136" s="37" t="s">
        <v>236</v>
      </c>
      <c r="D136" s="38">
        <v>343</v>
      </c>
      <c r="E136" s="11"/>
      <c r="F136" s="23">
        <f>D136*0.94</f>
        <v>322.41999999999996</v>
      </c>
      <c r="G136" s="24">
        <f>IF(O136="Not Found",0,F136)</f>
        <v>322.41999999999996</v>
      </c>
      <c r="H136" s="43"/>
      <c r="I136" s="43"/>
      <c r="J136" s="43"/>
      <c r="K136" s="43"/>
      <c r="L136" s="43"/>
      <c r="O136" s="26">
        <f>IFERROR(VLOOKUP(C:C,'Results Data'!A:F,6,FALSE), "Not Found")</f>
        <v>309</v>
      </c>
      <c r="P136" s="27">
        <f>IFERROR(VLOOKUP(C:C,'Results Data'!A:M,13,FALSE), "Not Found")</f>
        <v>81</v>
      </c>
      <c r="Q136" s="27" t="b">
        <f>AND('RIDE DATA'!$A$5&lt;'Registration Data'!$P136,'RIDE DATA'!$B$5&gt;'Registration Data'!$P136)</f>
        <v>1</v>
      </c>
      <c r="R136" s="27">
        <f>IF(Q136=TRUE,O136*0.03,0)</f>
        <v>9.27</v>
      </c>
      <c r="S136" s="25">
        <f>COUNTIF('Historical Registration Data'!D:D,'Registration Data'!C155)</f>
        <v>0</v>
      </c>
      <c r="T136" s="28">
        <f>R136+O136</f>
        <v>318.27</v>
      </c>
      <c r="U136" s="29">
        <f>T136/F136</f>
        <v>0.98712859003783893</v>
      </c>
      <c r="V136" s="44">
        <f>IF(U136&gt;100%,((U136-1)*10000),0)</f>
        <v>0</v>
      </c>
      <c r="W136" s="5"/>
    </row>
    <row r="137" spans="1:23" x14ac:dyDescent="0.25">
      <c r="A137" s="55" t="s">
        <v>25</v>
      </c>
      <c r="B137" s="37" t="s">
        <v>180</v>
      </c>
      <c r="C137" s="37" t="s">
        <v>181</v>
      </c>
      <c r="D137" s="38">
        <v>366</v>
      </c>
      <c r="E137" s="11"/>
      <c r="F137" s="23">
        <f>D137*0.94</f>
        <v>344.03999999999996</v>
      </c>
      <c r="G137" s="24">
        <f>IF(O137="Not Found",0,F137)</f>
        <v>344.03999999999996</v>
      </c>
      <c r="H137" s="43"/>
      <c r="I137" s="43"/>
      <c r="J137" s="43"/>
      <c r="K137" s="43"/>
      <c r="L137" s="43"/>
      <c r="O137" s="26">
        <f>IFERROR(VLOOKUP(C:C,'Results Data'!A:F,6,FALSE), "Not Found")</f>
        <v>366</v>
      </c>
      <c r="P137" s="27">
        <f>IFERROR(VLOOKUP(C:C,'Results Data'!A:M,13,FALSE), "Not Found")</f>
        <v>80</v>
      </c>
      <c r="Q137" s="27" t="b">
        <f>AND('RIDE DATA'!$A$5&lt;'Registration Data'!$P137,'RIDE DATA'!$B$5&gt;'Registration Data'!$P137)</f>
        <v>1</v>
      </c>
      <c r="R137" s="27">
        <f>IF(Q137=TRUE,O137*0.03,0)</f>
        <v>10.98</v>
      </c>
      <c r="S137" s="25">
        <f>COUNTIF('Historical Registration Data'!D:D,'Registration Data'!C69)</f>
        <v>0</v>
      </c>
      <c r="T137" s="28">
        <f>R137+O137</f>
        <v>376.98</v>
      </c>
      <c r="U137" s="29">
        <f>T137/F137</f>
        <v>1.095744680851064</v>
      </c>
      <c r="V137" s="44">
        <f>IF(U137&gt;100%,((U137-1)*10000),0)</f>
        <v>957.44680851064027</v>
      </c>
    </row>
    <row r="138" spans="1:23" x14ac:dyDescent="0.25">
      <c r="A138" s="58" t="s">
        <v>29</v>
      </c>
      <c r="B138" s="37" t="s">
        <v>186</v>
      </c>
      <c r="C138" s="37" t="s">
        <v>187</v>
      </c>
      <c r="D138" s="38">
        <v>448</v>
      </c>
      <c r="E138" s="11"/>
      <c r="F138" s="23">
        <f>D138*0.94</f>
        <v>421.12</v>
      </c>
      <c r="G138" s="24">
        <f>IF(O138="Not Found",0,F138)</f>
        <v>421.12</v>
      </c>
      <c r="H138" s="43" t="s">
        <v>335</v>
      </c>
      <c r="I138" s="43" t="s">
        <v>339</v>
      </c>
      <c r="J138" s="43"/>
      <c r="K138" s="43"/>
      <c r="L138" s="43"/>
      <c r="O138" s="26">
        <f>IFERROR(VLOOKUP(C:C,'Results Data'!A:F,6,FALSE), "Not Found")</f>
        <v>468</v>
      </c>
      <c r="P138" s="27">
        <f>IFERROR(VLOOKUP(C:C,'Results Data'!A:M,13,FALSE), "Not Found")</f>
        <v>78</v>
      </c>
      <c r="Q138" s="27" t="b">
        <f>AND('RIDE DATA'!$A$5&lt;'Registration Data'!$P138,'RIDE DATA'!$B$5&gt;'Registration Data'!$P138)</f>
        <v>1</v>
      </c>
      <c r="R138" s="27">
        <f>IF(Q138=TRUE,O138*0.03,0)</f>
        <v>14.04</v>
      </c>
      <c r="S138" s="25">
        <f>COUNTIF('Historical Registration Data'!D:D,'Registration Data'!C105)</f>
        <v>0</v>
      </c>
      <c r="T138" s="28">
        <f>R138+O138</f>
        <v>482.04</v>
      </c>
      <c r="U138" s="29">
        <f>T138/F138</f>
        <v>1.1446618541033435</v>
      </c>
      <c r="V138" s="44">
        <f>IF(U138&gt;100%,((U138-1)*10000),0)</f>
        <v>1446.6185410334353</v>
      </c>
    </row>
    <row r="139" spans="1:23" x14ac:dyDescent="0.25">
      <c r="A139" s="55"/>
      <c r="B139" s="37" t="s">
        <v>46</v>
      </c>
      <c r="C139" s="37" t="s">
        <v>47</v>
      </c>
      <c r="D139" s="38">
        <v>344</v>
      </c>
      <c r="E139" s="11"/>
      <c r="F139" s="23">
        <f>D139*0.94</f>
        <v>323.35999999999996</v>
      </c>
      <c r="G139" s="24">
        <f>IF(O139="Not Found",0,F139)</f>
        <v>323.35999999999996</v>
      </c>
      <c r="H139" s="43" t="s">
        <v>338</v>
      </c>
      <c r="I139" s="43"/>
      <c r="J139" s="43"/>
      <c r="K139" s="43"/>
      <c r="L139" s="43"/>
      <c r="O139" s="26">
        <f>IFERROR(VLOOKUP(C:C,'Results Data'!A:F,6,FALSE), "Not Found")</f>
        <v>0</v>
      </c>
      <c r="P139" s="27">
        <f>IFERROR(VLOOKUP(C:C,'Results Data'!A:M,13,FALSE), "Not Found")</f>
        <v>0</v>
      </c>
      <c r="Q139" s="27" t="b">
        <f>AND('RIDE DATA'!$A$5&lt;'Registration Data'!$P139,'RIDE DATA'!$B$5&gt;'Registration Data'!$P139)</f>
        <v>0</v>
      </c>
      <c r="R139" s="27">
        <f>IF(Q139=TRUE,O139*0.03,0)</f>
        <v>0</v>
      </c>
      <c r="S139" s="25">
        <f>COUNTIF('Historical Registration Data'!D:D,'Registration Data'!C76)</f>
        <v>0</v>
      </c>
      <c r="T139" s="28">
        <f>R139+O139</f>
        <v>0</v>
      </c>
      <c r="U139" s="29">
        <f>T139/F139</f>
        <v>0</v>
      </c>
      <c r="V139" s="44">
        <f>IF(U139&gt;100%,((U139-1)*10000),0)</f>
        <v>0</v>
      </c>
    </row>
    <row r="140" spans="1:23" x14ac:dyDescent="0.25">
      <c r="A140" s="60" t="s">
        <v>26</v>
      </c>
      <c r="B140" s="37" t="s">
        <v>196</v>
      </c>
      <c r="C140" s="37" t="s">
        <v>197</v>
      </c>
      <c r="D140" s="38">
        <v>450</v>
      </c>
      <c r="E140" s="11"/>
      <c r="F140" s="23">
        <f>D140*0.94</f>
        <v>423</v>
      </c>
      <c r="G140" s="24">
        <f>IF(O140="Not Found",0,F140)</f>
        <v>423</v>
      </c>
      <c r="H140" s="43"/>
      <c r="I140" s="43"/>
      <c r="J140" s="43"/>
      <c r="K140" s="43"/>
      <c r="L140" s="43"/>
      <c r="O140" s="26">
        <f>IFERROR(VLOOKUP(C:C,'Results Data'!A:F,6,FALSE), "Not Found")</f>
        <v>426</v>
      </c>
      <c r="P140" s="27">
        <f>IFERROR(VLOOKUP(C:C,'Results Data'!A:M,13,FALSE), "Not Found")</f>
        <v>80</v>
      </c>
      <c r="Q140" s="27" t="b">
        <f>AND('RIDE DATA'!$A$5&lt;'Registration Data'!$P140,'RIDE DATA'!$B$5&gt;'Registration Data'!$P140)</f>
        <v>1</v>
      </c>
      <c r="R140" s="27">
        <f>IF(Q140=TRUE,O140*0.03,0)</f>
        <v>12.78</v>
      </c>
      <c r="S140" s="25">
        <f>COUNTIF('Historical Registration Data'!D:D,'Registration Data'!C79)</f>
        <v>0</v>
      </c>
      <c r="T140" s="28">
        <f>R140+O140</f>
        <v>438.78</v>
      </c>
      <c r="U140" s="29">
        <f>T140/F140</f>
        <v>1.0373049645390071</v>
      </c>
      <c r="V140" s="64">
        <v>1200</v>
      </c>
    </row>
    <row r="141" spans="1:23" x14ac:dyDescent="0.25">
      <c r="A141" s="56"/>
      <c r="B141" s="37" t="s">
        <v>144</v>
      </c>
      <c r="C141" s="37" t="s">
        <v>145</v>
      </c>
      <c r="D141" s="38">
        <v>415</v>
      </c>
      <c r="E141" s="11"/>
      <c r="F141" s="23">
        <f>D141*0.94</f>
        <v>390.09999999999997</v>
      </c>
      <c r="G141" s="24">
        <f>IF(O141="Not Found",0,F141)</f>
        <v>390.09999999999997</v>
      </c>
      <c r="H141" s="43"/>
      <c r="I141" s="43"/>
      <c r="J141" s="43"/>
      <c r="K141" s="43"/>
      <c r="L141" s="43"/>
      <c r="O141" s="26">
        <f>IFERROR(VLOOKUP(C:C,'Results Data'!A:F,6,FALSE), "Not Found")</f>
        <v>0</v>
      </c>
      <c r="P141" s="27">
        <f>IFERROR(VLOOKUP(C:C,'Results Data'!A:M,13,FALSE), "Not Found")</f>
        <v>0</v>
      </c>
      <c r="Q141" s="27" t="b">
        <f>AND('RIDE DATA'!$A$5&lt;'Registration Data'!$P141,'RIDE DATA'!$B$5&gt;'Registration Data'!$P141)</f>
        <v>0</v>
      </c>
      <c r="R141" s="27">
        <f>IF(Q141=TRUE,O141*0.03,0)</f>
        <v>0</v>
      </c>
      <c r="S141" s="25">
        <f>COUNTIF('Historical Registration Data'!D:D,'Registration Data'!C9)</f>
        <v>0</v>
      </c>
      <c r="T141" s="28">
        <f>R141+O141</f>
        <v>0</v>
      </c>
      <c r="U141" s="29">
        <f>T141/F141</f>
        <v>0</v>
      </c>
      <c r="V141" s="44">
        <f>IF(U141&gt;100%,((U141-1)*10000),0)</f>
        <v>0</v>
      </c>
    </row>
    <row r="142" spans="1:23" x14ac:dyDescent="0.25">
      <c r="A142" s="58" t="s">
        <v>29</v>
      </c>
      <c r="B142" s="37" t="s">
        <v>325</v>
      </c>
      <c r="C142" s="37" t="s">
        <v>326</v>
      </c>
      <c r="D142" s="38">
        <v>699</v>
      </c>
      <c r="E142" s="11"/>
      <c r="F142" s="23">
        <f>D142*0.94</f>
        <v>657.06</v>
      </c>
      <c r="G142" s="24">
        <f>IF(O142="Not Found",0,F142)</f>
        <v>657.06</v>
      </c>
      <c r="H142" s="43" t="s">
        <v>335</v>
      </c>
      <c r="I142" s="43" t="s">
        <v>339</v>
      </c>
      <c r="J142" s="43"/>
      <c r="K142" s="43" t="s">
        <v>360</v>
      </c>
      <c r="L142" s="43"/>
      <c r="O142" s="26">
        <f>IFERROR(VLOOKUP(C:C,'Results Data'!A:F,6,FALSE), "Not Found")</f>
        <v>702</v>
      </c>
      <c r="P142" s="27">
        <f>IFERROR(VLOOKUP(C:C,'Results Data'!A:M,13,FALSE), "Not Found")</f>
        <v>81</v>
      </c>
      <c r="Q142" s="27" t="b">
        <f>AND('RIDE DATA'!$A$5&lt;'Registration Data'!$P142,'RIDE DATA'!$B$5&gt;'Registration Data'!$P142)</f>
        <v>1</v>
      </c>
      <c r="R142" s="27">
        <f>IF(Q142=TRUE,O142*0.03,0)</f>
        <v>21.06</v>
      </c>
      <c r="S142" s="25">
        <f>COUNTIF('Historical Registration Data'!D:D,'Registration Data'!C84)</f>
        <v>0</v>
      </c>
      <c r="T142" s="28">
        <f>R142+O142</f>
        <v>723.06</v>
      </c>
      <c r="U142" s="29">
        <f>T142/F142</f>
        <v>1.1004474477216692</v>
      </c>
      <c r="V142" s="44">
        <f>IF(U142&gt;100%,((U142-1)*10000),0)</f>
        <v>1004.4744772166924</v>
      </c>
    </row>
    <row r="143" spans="1:23" x14ac:dyDescent="0.25">
      <c r="A143" s="55" t="s">
        <v>25</v>
      </c>
      <c r="B143" s="37" t="s">
        <v>271</v>
      </c>
      <c r="C143" s="37" t="s">
        <v>272</v>
      </c>
      <c r="D143" s="38">
        <v>436</v>
      </c>
      <c r="E143" s="11"/>
      <c r="F143" s="23">
        <f>D143*0.94</f>
        <v>409.84</v>
      </c>
      <c r="G143" s="24">
        <f>IF(O143="Not Found",0,F143)</f>
        <v>409.84</v>
      </c>
      <c r="H143" s="43"/>
      <c r="I143" s="43"/>
      <c r="J143" s="43"/>
      <c r="K143" s="43"/>
      <c r="L143" s="43"/>
      <c r="O143" s="26">
        <f>IFERROR(VLOOKUP(C:C,'Results Data'!A:F,6,FALSE), "Not Found")</f>
        <v>430</v>
      </c>
      <c r="P143" s="27">
        <f>IFERROR(VLOOKUP(C:C,'Results Data'!A:M,13,FALSE), "Not Found")</f>
        <v>80</v>
      </c>
      <c r="Q143" s="27" t="b">
        <f>AND('RIDE DATA'!$A$5&lt;'Registration Data'!$P143,'RIDE DATA'!$B$5&gt;'Registration Data'!$P143)</f>
        <v>1</v>
      </c>
      <c r="R143" s="27">
        <f>IF(Q143=TRUE,O143*0.03,0)</f>
        <v>12.9</v>
      </c>
      <c r="S143" s="25">
        <f>COUNTIF('Historical Registration Data'!D:D,'Registration Data'!C58)</f>
        <v>0</v>
      </c>
      <c r="T143" s="28">
        <f>R143+O143</f>
        <v>442.9</v>
      </c>
      <c r="U143" s="29">
        <f>T143/F143</f>
        <v>1.0806656256099942</v>
      </c>
      <c r="V143" s="44">
        <f>IF(U143&gt;100%,((U143-1)*10000),0)</f>
        <v>806.65625609994242</v>
      </c>
    </row>
    <row r="144" spans="1:23" x14ac:dyDescent="0.25">
      <c r="A144" s="60" t="s">
        <v>26</v>
      </c>
      <c r="B144" s="37" t="s">
        <v>84</v>
      </c>
      <c r="C144" s="37" t="s">
        <v>85</v>
      </c>
      <c r="D144" s="38">
        <v>382</v>
      </c>
      <c r="E144" s="11"/>
      <c r="F144" s="23">
        <f>D144*0.94</f>
        <v>359.08</v>
      </c>
      <c r="G144" s="24">
        <f>IF(O144="Not Found",0,F144)</f>
        <v>359.08</v>
      </c>
      <c r="H144" s="43"/>
      <c r="I144" s="43"/>
      <c r="J144" s="43"/>
      <c r="K144" s="43"/>
      <c r="L144" s="43"/>
      <c r="O144" s="26">
        <f>IFERROR(VLOOKUP(C:C,'Results Data'!A:F,6,FALSE), "Not Found")</f>
        <v>339</v>
      </c>
      <c r="P144" s="27">
        <f>IFERROR(VLOOKUP(C:C,'Results Data'!A:M,13,FALSE), "Not Found")</f>
        <v>79</v>
      </c>
      <c r="Q144" s="27" t="b">
        <f>AND('RIDE DATA'!$A$5&lt;'Registration Data'!$P144,'RIDE DATA'!$B$5&gt;'Registration Data'!$P144)</f>
        <v>1</v>
      </c>
      <c r="R144" s="27">
        <f>IF(Q144=TRUE,O144*0.03,0)</f>
        <v>10.17</v>
      </c>
      <c r="S144" s="25">
        <f>COUNTIF('Historical Registration Data'!D:D,'Registration Data'!C145)</f>
        <v>0</v>
      </c>
      <c r="T144" s="28">
        <f>R144+O144</f>
        <v>349.17</v>
      </c>
      <c r="U144" s="29">
        <f>T144/F144</f>
        <v>0.97240169321599657</v>
      </c>
      <c r="V144" s="44">
        <f>IF(U144&gt;100%,((U144-1)*10000),0)</f>
        <v>0</v>
      </c>
    </row>
    <row r="145" spans="1:23" x14ac:dyDescent="0.25">
      <c r="A145" s="58" t="s">
        <v>29</v>
      </c>
      <c r="B145" s="37" t="s">
        <v>311</v>
      </c>
      <c r="C145" s="37" t="s">
        <v>312</v>
      </c>
      <c r="D145" s="38">
        <v>465</v>
      </c>
      <c r="E145" s="11"/>
      <c r="F145" s="23">
        <f>D145*0.94</f>
        <v>437.09999999999997</v>
      </c>
      <c r="G145" s="24">
        <f>IF(O145="Not Found",0,F145)</f>
        <v>437.09999999999997</v>
      </c>
      <c r="H145" s="43" t="s">
        <v>335</v>
      </c>
      <c r="I145" s="43" t="s">
        <v>342</v>
      </c>
      <c r="J145" s="43" t="s">
        <v>346</v>
      </c>
      <c r="K145" s="43"/>
      <c r="L145" s="43"/>
      <c r="O145" s="26">
        <f>IFERROR(VLOOKUP(C:C,'Results Data'!A:F,6,FALSE), "Not Found")</f>
        <v>474</v>
      </c>
      <c r="P145" s="27">
        <f>IFERROR(VLOOKUP(C:C,'Results Data'!A:M,13,FALSE), "Not Found")</f>
        <v>79</v>
      </c>
      <c r="Q145" s="27" t="b">
        <f>AND('RIDE DATA'!$A$5&lt;'Registration Data'!$P145,'RIDE DATA'!$B$5&gt;'Registration Data'!$P145)</f>
        <v>1</v>
      </c>
      <c r="R145" s="27">
        <f>IF(Q145=TRUE,O145*0.03,0)</f>
        <v>14.219999999999999</v>
      </c>
      <c r="S145" s="25">
        <f>COUNTIF('Historical Registration Data'!D:D,'Registration Data'!C151)</f>
        <v>0</v>
      </c>
      <c r="T145" s="28">
        <f>R145+O145</f>
        <v>488.22</v>
      </c>
      <c r="U145" s="29">
        <f>T145/F145</f>
        <v>1.1169526424159233</v>
      </c>
      <c r="V145" s="44">
        <f>IF(U145&gt;100%,((U145-1)*10000),0)</f>
        <v>1169.5264241592329</v>
      </c>
    </row>
    <row r="146" spans="1:23" x14ac:dyDescent="0.25">
      <c r="A146" s="58" t="s">
        <v>29</v>
      </c>
      <c r="B146" s="37" t="s">
        <v>303</v>
      </c>
      <c r="C146" s="37" t="s">
        <v>304</v>
      </c>
      <c r="D146" s="38">
        <v>396</v>
      </c>
      <c r="E146" s="11"/>
      <c r="F146" s="23">
        <f>D146*0.94</f>
        <v>372.23999999999995</v>
      </c>
      <c r="G146" s="24">
        <f>IF(O146="Not Found",0,F146)</f>
        <v>372.23999999999995</v>
      </c>
      <c r="H146" s="43"/>
      <c r="I146" s="43"/>
      <c r="J146" s="43"/>
      <c r="K146" s="43"/>
      <c r="L146" s="43"/>
      <c r="O146" s="26">
        <f>IFERROR(VLOOKUP(C:C,'Results Data'!A:F,6,FALSE), "Not Found")</f>
        <v>385</v>
      </c>
      <c r="P146" s="27">
        <f>IFERROR(VLOOKUP(C:C,'Results Data'!A:M,13,FALSE), "Not Found")</f>
        <v>80</v>
      </c>
      <c r="Q146" s="27" t="b">
        <f>AND('RIDE DATA'!$A$5&lt;'Registration Data'!$P146,'RIDE DATA'!$B$5&gt;'Registration Data'!$P146)</f>
        <v>1</v>
      </c>
      <c r="R146" s="27">
        <f>IF(Q146=TRUE,O146*0.03,0)</f>
        <v>11.549999999999999</v>
      </c>
      <c r="S146" s="25">
        <f>COUNTIF('Historical Registration Data'!D:D,'Registration Data'!C123)</f>
        <v>0</v>
      </c>
      <c r="T146" s="28">
        <f>R146+O146</f>
        <v>396.55</v>
      </c>
      <c r="U146" s="29">
        <f>T146/F146</f>
        <v>1.0653073286052011</v>
      </c>
      <c r="V146" s="44">
        <f>IF(U146&gt;100%,((U146-1)*10000),0)</f>
        <v>653.07328605201053</v>
      </c>
    </row>
    <row r="147" spans="1:23" x14ac:dyDescent="0.25">
      <c r="A147" s="56" t="s">
        <v>28</v>
      </c>
      <c r="B147" s="37" t="s">
        <v>241</v>
      </c>
      <c r="C147" s="37" t="s">
        <v>242</v>
      </c>
      <c r="D147" s="38">
        <v>431</v>
      </c>
      <c r="E147" s="11"/>
      <c r="F147" s="23">
        <f>D147*0.94</f>
        <v>405.14</v>
      </c>
      <c r="G147" s="24">
        <f>IF(O147="Not Found",0,F147)</f>
        <v>405.14</v>
      </c>
      <c r="H147" s="43" t="s">
        <v>335</v>
      </c>
      <c r="I147" s="43" t="s">
        <v>342</v>
      </c>
      <c r="J147" s="43" t="s">
        <v>344</v>
      </c>
      <c r="K147" s="43"/>
      <c r="L147" s="43"/>
      <c r="O147" s="26">
        <f>IFERROR(VLOOKUP(C:C,'Results Data'!A:F,6,FALSE), "Not Found")</f>
        <v>429</v>
      </c>
      <c r="P147" s="27">
        <f>IFERROR(VLOOKUP(C:C,'Results Data'!A:M,13,FALSE), "Not Found")</f>
        <v>79</v>
      </c>
      <c r="Q147" s="27" t="b">
        <f>AND('RIDE DATA'!$A$5&lt;'Registration Data'!$P147,'RIDE DATA'!$B$5&gt;'Registration Data'!$P147)</f>
        <v>1</v>
      </c>
      <c r="R147" s="27">
        <f>IF(Q147=TRUE,O147*0.03,0)</f>
        <v>12.87</v>
      </c>
      <c r="S147" s="25">
        <f>COUNTIF('Historical Registration Data'!D:D,'Registration Data'!C28)</f>
        <v>0</v>
      </c>
      <c r="T147" s="28">
        <f>R147+O147</f>
        <v>441.87</v>
      </c>
      <c r="U147" s="29">
        <f>T147/F147</f>
        <v>1.0906600187589475</v>
      </c>
      <c r="V147" s="44">
        <f>IF(U147&gt;100%,((U147-1)*10000),0)</f>
        <v>906.60018758947467</v>
      </c>
    </row>
    <row r="148" spans="1:23" x14ac:dyDescent="0.25">
      <c r="A148" s="58" t="s">
        <v>29</v>
      </c>
      <c r="B148" s="37" t="s">
        <v>64</v>
      </c>
      <c r="C148" s="37" t="s">
        <v>65</v>
      </c>
      <c r="D148" s="38">
        <v>389</v>
      </c>
      <c r="E148" s="11"/>
      <c r="F148" s="23">
        <f>D148*0.94</f>
        <v>365.65999999999997</v>
      </c>
      <c r="G148" s="24">
        <f>IF(O148="Not Found",0,F148)</f>
        <v>365.65999999999997</v>
      </c>
      <c r="H148" s="43"/>
      <c r="I148" s="43"/>
      <c r="J148" s="43"/>
      <c r="K148" s="43"/>
      <c r="L148" s="43"/>
      <c r="O148" s="26">
        <f>IFERROR(VLOOKUP(C:C,'Results Data'!A:F,6,FALSE), "Not Found")</f>
        <v>378</v>
      </c>
      <c r="P148" s="27">
        <f>IFERROR(VLOOKUP(C:C,'Results Data'!A:M,13,FALSE), "Not Found")</f>
        <v>82</v>
      </c>
      <c r="Q148" s="27" t="b">
        <f>AND('RIDE DATA'!$A$5&lt;'Registration Data'!$P148,'RIDE DATA'!$B$5&gt;'Registration Data'!$P148)</f>
        <v>1</v>
      </c>
      <c r="R148" s="27">
        <f>IF(Q148=TRUE,O148*0.03,0)</f>
        <v>11.34</v>
      </c>
      <c r="S148" s="25">
        <f>COUNTIF('Historical Registration Data'!D:D,'Registration Data'!C143)</f>
        <v>0</v>
      </c>
      <c r="T148" s="28">
        <f>R148+O148</f>
        <v>389.34</v>
      </c>
      <c r="U148" s="29">
        <f>T148/F148</f>
        <v>1.0647596127550183</v>
      </c>
      <c r="V148" s="44">
        <f>IF(U148&gt;100%,((U148-1)*10000),0)</f>
        <v>647.59612755018293</v>
      </c>
    </row>
    <row r="149" spans="1:23" x14ac:dyDescent="0.25">
      <c r="A149" s="60" t="s">
        <v>26</v>
      </c>
      <c r="B149" s="37" t="s">
        <v>301</v>
      </c>
      <c r="C149" s="37" t="s">
        <v>302</v>
      </c>
      <c r="D149" s="38">
        <v>296</v>
      </c>
      <c r="E149" s="11"/>
      <c r="F149" s="23">
        <f>D149*0.94</f>
        <v>278.24</v>
      </c>
      <c r="G149" s="24">
        <f>IF(O149="Not Found",0,F149)</f>
        <v>278.24</v>
      </c>
      <c r="H149" s="43"/>
      <c r="I149" s="43"/>
      <c r="J149" s="43"/>
      <c r="K149" s="43"/>
      <c r="L149" s="43"/>
      <c r="O149" s="26">
        <f>IFERROR(VLOOKUP(C:C,'Results Data'!A:F,6,FALSE), "Not Found")</f>
        <v>280</v>
      </c>
      <c r="P149" s="27">
        <f>IFERROR(VLOOKUP(C:C,'Results Data'!A:M,13,FALSE), "Not Found")</f>
        <v>63</v>
      </c>
      <c r="Q149" s="27" t="b">
        <f>AND('RIDE DATA'!$A$5&lt;'Registration Data'!$P149,'RIDE DATA'!$B$5&gt;'Registration Data'!$P149)</f>
        <v>0</v>
      </c>
      <c r="R149" s="27">
        <f>IF(Q149=TRUE,O149*0.03,0)</f>
        <v>0</v>
      </c>
      <c r="S149" s="25">
        <f>COUNTIF('Historical Registration Data'!D:D,'Registration Data'!C139)</f>
        <v>0</v>
      </c>
      <c r="T149" s="28">
        <f>R149+O149</f>
        <v>280</v>
      </c>
      <c r="U149" s="29">
        <f>T149/F149</f>
        <v>1.0063254744105807</v>
      </c>
      <c r="V149" s="44">
        <f>IF(U149&gt;100%,((U149-1)*10000),0)</f>
        <v>63.254744105807333</v>
      </c>
    </row>
    <row r="150" spans="1:23" x14ac:dyDescent="0.25">
      <c r="A150" s="60" t="s">
        <v>26</v>
      </c>
      <c r="B150" s="37" t="s">
        <v>213</v>
      </c>
      <c r="C150" s="37" t="s">
        <v>214</v>
      </c>
      <c r="D150" s="38">
        <v>478</v>
      </c>
      <c r="E150" s="11"/>
      <c r="F150" s="23">
        <f>D150*0.94</f>
        <v>449.32</v>
      </c>
      <c r="G150" s="24">
        <f>IF(O150="Not Found",0,F150)</f>
        <v>449.32</v>
      </c>
      <c r="H150" s="43" t="s">
        <v>350</v>
      </c>
      <c r="I150" s="43" t="s">
        <v>336</v>
      </c>
      <c r="J150" s="43"/>
      <c r="K150" s="43"/>
      <c r="L150" s="43"/>
      <c r="O150" s="26">
        <f>IFERROR(VLOOKUP(C:C,'Results Data'!A:F,6,FALSE), "Not Found")</f>
        <v>378</v>
      </c>
      <c r="P150" s="27">
        <f>IFERROR(VLOOKUP(C:C,'Results Data'!A:M,13,FALSE), "Not Found")</f>
        <v>77</v>
      </c>
      <c r="Q150" s="27" t="b">
        <f>AND('RIDE DATA'!$A$5&lt;'Registration Data'!$P150,'RIDE DATA'!$B$5&gt;'Registration Data'!$P150)</f>
        <v>1</v>
      </c>
      <c r="R150" s="27">
        <f>IF(Q150=TRUE,O150*0.03,0)</f>
        <v>11.34</v>
      </c>
      <c r="S150" s="25">
        <f>COUNTIF('Historical Registration Data'!D:D,'Registration Data'!C108)</f>
        <v>0</v>
      </c>
      <c r="T150" s="28">
        <f>R150+O150</f>
        <v>389.34</v>
      </c>
      <c r="U150" s="29">
        <f>T150/F150</f>
        <v>0.86650939197008814</v>
      </c>
      <c r="V150" s="44">
        <f>IF(U150&gt;100%,((U150-1)*10000),0)</f>
        <v>0</v>
      </c>
    </row>
    <row r="151" spans="1:23" x14ac:dyDescent="0.25">
      <c r="A151" s="60" t="s">
        <v>26</v>
      </c>
      <c r="B151" s="37" t="s">
        <v>156</v>
      </c>
      <c r="C151" s="37" t="s">
        <v>157</v>
      </c>
      <c r="D151" s="38">
        <v>303</v>
      </c>
      <c r="E151" s="11" t="s">
        <v>362</v>
      </c>
      <c r="F151" s="23">
        <f>D151*0.94</f>
        <v>284.82</v>
      </c>
      <c r="G151" s="24">
        <f>IF(O151="Not Found",0,F151)</f>
        <v>284.82</v>
      </c>
      <c r="H151" s="43" t="s">
        <v>335</v>
      </c>
      <c r="I151" s="43" t="s">
        <v>342</v>
      </c>
      <c r="J151" s="43" t="s">
        <v>354</v>
      </c>
      <c r="K151" s="43"/>
      <c r="L151" s="43"/>
      <c r="O151" s="26">
        <f>IFERROR(VLOOKUP(C:C,'Results Data'!A:F,6,FALSE), "Not Found")</f>
        <v>310</v>
      </c>
      <c r="P151" s="27">
        <f>IFERROR(VLOOKUP(C:C,'Results Data'!A:M,13,FALSE), "Not Found")</f>
        <v>82</v>
      </c>
      <c r="Q151" s="27" t="b">
        <f>AND('RIDE DATA'!$A$5&lt;'Registration Data'!$P151,'RIDE DATA'!$B$5&gt;'Registration Data'!$P151)</f>
        <v>1</v>
      </c>
      <c r="R151" s="27">
        <f>IF(Q151=TRUE,O151*0.03,0)</f>
        <v>9.2999999999999989</v>
      </c>
      <c r="S151" s="25">
        <f>COUNTIF('Historical Registration Data'!D:D,'Registration Data'!C18)</f>
        <v>0</v>
      </c>
      <c r="T151" s="28">
        <f>R151+O151</f>
        <v>319.3</v>
      </c>
      <c r="U151" s="29">
        <f>T151/F151</f>
        <v>1.1210589144020786</v>
      </c>
      <c r="V151" s="44">
        <f>IF(U151&gt;100%,((U151-1)*10000),0)</f>
        <v>1210.5891440207861</v>
      </c>
    </row>
    <row r="152" spans="1:23" x14ac:dyDescent="0.25">
      <c r="A152" s="58"/>
      <c r="B152" s="37" t="s">
        <v>203</v>
      </c>
      <c r="C152" s="37" t="s">
        <v>204</v>
      </c>
      <c r="D152" s="38">
        <v>580</v>
      </c>
      <c r="E152" s="11"/>
      <c r="F152" s="23">
        <f>D152*0.94</f>
        <v>545.19999999999993</v>
      </c>
      <c r="G152" s="24">
        <f>IF(O152="Not Found",0,F152)</f>
        <v>545.19999999999993</v>
      </c>
      <c r="H152" s="43"/>
      <c r="I152" s="43"/>
      <c r="J152" s="43"/>
      <c r="K152" s="43"/>
      <c r="L152" s="43"/>
      <c r="O152" s="26">
        <f>IFERROR(VLOOKUP(C:C,'Results Data'!A:F,6,FALSE), "Not Found")</f>
        <v>0</v>
      </c>
      <c r="P152" s="27">
        <f>IFERROR(VLOOKUP(C:C,'Results Data'!A:M,13,FALSE), "Not Found")</f>
        <v>0</v>
      </c>
      <c r="Q152" s="27" t="b">
        <f>AND('RIDE DATA'!$A$5&lt;'Registration Data'!$P152,'RIDE DATA'!$B$5&gt;'Registration Data'!$P152)</f>
        <v>0</v>
      </c>
      <c r="R152" s="27">
        <f>IF(Q152=TRUE,O152*0.03,0)</f>
        <v>0</v>
      </c>
      <c r="S152" s="25">
        <f>COUNTIF('Historical Registration Data'!D:D,'Registration Data'!C138)</f>
        <v>0</v>
      </c>
      <c r="T152" s="28">
        <f>R152+O152</f>
        <v>0</v>
      </c>
      <c r="U152" s="29">
        <f>T152/F152</f>
        <v>0</v>
      </c>
      <c r="V152" s="44">
        <f>IF(U152&gt;100%,((U152-1)*10000),0)</f>
        <v>0</v>
      </c>
    </row>
    <row r="153" spans="1:23" x14ac:dyDescent="0.25">
      <c r="A153" s="5"/>
      <c r="B153" s="5"/>
      <c r="C153" s="5"/>
      <c r="D153" s="5"/>
      <c r="E153" s="5"/>
      <c r="F153" s="23">
        <f>D153*0.94</f>
        <v>0</v>
      </c>
      <c r="G153" s="24">
        <f>IF(O153="Not Found",0,F153)</f>
        <v>0</v>
      </c>
      <c r="H153" s="43"/>
      <c r="I153" s="43"/>
      <c r="J153" s="43"/>
      <c r="K153" s="43"/>
      <c r="L153" s="43"/>
      <c r="O153" s="26" t="str">
        <f>IFERROR(VLOOKUP(C:C,'Results Data'!A:F,6,FALSE), "Not Found")</f>
        <v>Not Found</v>
      </c>
      <c r="P153" s="27" t="str">
        <f>IFERROR(VLOOKUP(C:C,'Results Data'!A:M,13,FALSE), "Not Found")</f>
        <v>Not Found</v>
      </c>
      <c r="Q153" s="27" t="b">
        <f>AND('RIDE DATA'!$A$5&lt;'Registration Data'!$P153,'RIDE DATA'!$B$5&gt;'Registration Data'!$P153)</f>
        <v>0</v>
      </c>
      <c r="R153" s="27">
        <f>IF(Q153=TRUE,O153*0.03,0)</f>
        <v>0</v>
      </c>
      <c r="S153" s="25">
        <f>COUNTIF('Historical Registration Data'!D:D,'Registration Data'!C93)</f>
        <v>0</v>
      </c>
      <c r="T153" s="28" t="e">
        <f>R153+O153</f>
        <v>#VALUE!</v>
      </c>
      <c r="U153" s="29" t="e">
        <f>T153/F153</f>
        <v>#VALUE!</v>
      </c>
      <c r="V153" s="44" t="e">
        <f>IF(U153&gt;100%,((U153-1)*10000),0)</f>
        <v>#VALUE!</v>
      </c>
    </row>
    <row r="154" spans="1:23" x14ac:dyDescent="0.25">
      <c r="A154"/>
      <c r="B154"/>
      <c r="C154"/>
      <c r="D154"/>
      <c r="E154"/>
      <c r="F154"/>
      <c r="G154"/>
      <c r="H154"/>
      <c r="I154"/>
      <c r="J154"/>
      <c r="K154"/>
      <c r="L154"/>
      <c r="O154" s="26" t="str">
        <f>IFERROR(VLOOKUP(C:C,'Results Data'!A:F,6,FALSE), "Not Found")</f>
        <v>Not Found</v>
      </c>
      <c r="P154" s="27" t="str">
        <f>IFERROR(VLOOKUP(C:C,'Results Data'!A:M,13,FALSE), "Not Found")</f>
        <v>Not Found</v>
      </c>
      <c r="Q154" s="27" t="b">
        <f>AND('RIDE DATA'!$A$5&lt;'Registration Data'!$P154,'RIDE DATA'!$B$5&gt;'Registration Data'!$P154)</f>
        <v>0</v>
      </c>
      <c r="R154" s="27">
        <f>IF(Q154=TRUE,O154*0.03,0)</f>
        <v>0</v>
      </c>
      <c r="S154" s="25">
        <f>COUNTIF('Historical Registration Data'!D:D,'Registration Data'!C64)</f>
        <v>0</v>
      </c>
      <c r="T154" s="28" t="e">
        <f>R154+O154</f>
        <v>#VALUE!</v>
      </c>
      <c r="U154" s="29" t="e">
        <f>T154/F154</f>
        <v>#VALUE!</v>
      </c>
      <c r="V154" s="64">
        <v>1200</v>
      </c>
    </row>
    <row r="155" spans="1:23" x14ac:dyDescent="0.25">
      <c r="A155"/>
      <c r="B155"/>
      <c r="C155"/>
      <c r="D155"/>
      <c r="E155"/>
      <c r="F155"/>
      <c r="G155"/>
      <c r="H155"/>
      <c r="I155"/>
      <c r="J155"/>
      <c r="K155"/>
      <c r="L155"/>
      <c r="O155" s="26" t="str">
        <f>IFERROR(VLOOKUP(C:C,'Results Data'!A:F,6,FALSE), "Not Found")</f>
        <v>Not Found</v>
      </c>
      <c r="P155" s="27" t="str">
        <f>IFERROR(VLOOKUP(C:C,'Results Data'!A:M,13,FALSE), "Not Found")</f>
        <v>Not Found</v>
      </c>
      <c r="Q155" s="27" t="b">
        <f>AND('RIDE DATA'!$A$5&lt;'Registration Data'!$P155,'RIDE DATA'!$B$5&gt;'Registration Data'!$P155)</f>
        <v>0</v>
      </c>
      <c r="R155" s="27">
        <f>IF(Q155=TRUE,O155*0.03,0)</f>
        <v>0</v>
      </c>
      <c r="S155" s="25">
        <f>COUNTIF('Historical Registration Data'!D:D,'Registration Data'!C88)</f>
        <v>0</v>
      </c>
      <c r="T155" s="28" t="e">
        <f>R155+O155</f>
        <v>#VALUE!</v>
      </c>
      <c r="U155" s="29" t="e">
        <f>T155/F155</f>
        <v>#VALUE!</v>
      </c>
      <c r="V155" s="44" t="e">
        <f>IF(U155&gt;100%,((U155-1)*10000),0)</f>
        <v>#VALUE!</v>
      </c>
    </row>
    <row r="156" spans="1:23" x14ac:dyDescent="0.25">
      <c r="A156"/>
      <c r="B156"/>
      <c r="C156"/>
      <c r="D156"/>
      <c r="E156"/>
      <c r="F156"/>
      <c r="G156"/>
      <c r="H156"/>
      <c r="I156"/>
      <c r="J156"/>
      <c r="K156"/>
      <c r="L156"/>
      <c r="O156" s="26" t="str">
        <f>IFERROR(VLOOKUP(C:C,'Results Data'!A:F,6,FALSE), "Not Found")</f>
        <v>Not Found</v>
      </c>
      <c r="P156" s="27" t="str">
        <f>IFERROR(VLOOKUP(C:C,'Results Data'!A:M,13,FALSE), "Not Found")</f>
        <v>Not Found</v>
      </c>
      <c r="Q156" s="27" t="b">
        <f>AND('RIDE DATA'!$A$5&lt;'Registration Data'!$P156,'RIDE DATA'!$B$5&gt;'Registration Data'!$P156)</f>
        <v>0</v>
      </c>
      <c r="R156" s="27">
        <f>IF(Q156=TRUE,O156*0.03,0)</f>
        <v>0</v>
      </c>
      <c r="S156" s="25">
        <f>COUNTIF('Historical Registration Data'!D:D,'Registration Data'!C156)</f>
        <v>0</v>
      </c>
      <c r="T156" s="28" t="e">
        <f>R156+O156</f>
        <v>#VALUE!</v>
      </c>
      <c r="U156" s="29" t="e">
        <f>T156/F156</f>
        <v>#VALUE!</v>
      </c>
      <c r="V156" s="44" t="e">
        <f>IF(U156&gt;100%,((U156-1)*10000),0)</f>
        <v>#VALUE!</v>
      </c>
      <c r="W156"/>
    </row>
    <row r="157" spans="1:23" x14ac:dyDescent="0.25">
      <c r="A157"/>
      <c r="B157"/>
      <c r="C157"/>
      <c r="D157"/>
      <c r="E157"/>
      <c r="F157"/>
      <c r="G157"/>
      <c r="H157"/>
      <c r="I157"/>
      <c r="J157"/>
      <c r="K157"/>
      <c r="L157"/>
      <c r="O157" s="26" t="str">
        <f>IFERROR(VLOOKUP(C:C,'Results Data'!A:F,6,FALSE), "Not Found")</f>
        <v>Not Found</v>
      </c>
      <c r="P157" s="27" t="str">
        <f>IFERROR(VLOOKUP(C:C,'Results Data'!A:M,13,FALSE), "Not Found")</f>
        <v>Not Found</v>
      </c>
      <c r="Q157" s="27" t="b">
        <f>AND('RIDE DATA'!$A$5&lt;'Registration Data'!$P157,'RIDE DATA'!$B$5&gt;'Registration Data'!$P157)</f>
        <v>0</v>
      </c>
      <c r="R157" s="27">
        <f>IF(Q157=TRUE,O157*0.03,0)</f>
        <v>0</v>
      </c>
      <c r="S157" s="25">
        <f>COUNTIF('Historical Registration Data'!D:D,'Registration Data'!C157)</f>
        <v>0</v>
      </c>
      <c r="T157" s="28" t="e">
        <f>R157+O157</f>
        <v>#VALUE!</v>
      </c>
      <c r="U157" s="29" t="e">
        <f>T157/F157</f>
        <v>#VALUE!</v>
      </c>
      <c r="V157" s="44" t="e">
        <f>IF(U157&gt;100%,((U157-1)*10000),0)</f>
        <v>#VALUE!</v>
      </c>
      <c r="W157"/>
    </row>
    <row r="158" spans="1:23" x14ac:dyDescent="0.25">
      <c r="A158"/>
      <c r="B158"/>
      <c r="C158"/>
      <c r="D158"/>
      <c r="E158"/>
      <c r="F158"/>
      <c r="G158"/>
      <c r="H158"/>
      <c r="I158"/>
      <c r="J158"/>
      <c r="K158"/>
      <c r="L158"/>
      <c r="O158" s="26" t="str">
        <f>IFERROR(VLOOKUP(C:C,'Results Data'!A:F,6,FALSE), "Not Found")</f>
        <v>Not Found</v>
      </c>
      <c r="P158" s="27" t="str">
        <f>IFERROR(VLOOKUP(C:C,'Results Data'!A:M,13,FALSE), "Not Found")</f>
        <v>Not Found</v>
      </c>
      <c r="Q158" s="27" t="b">
        <f>AND('RIDE DATA'!$A$5&lt;'Registration Data'!$P158,'RIDE DATA'!$B$5&gt;'Registration Data'!$P158)</f>
        <v>0</v>
      </c>
      <c r="R158" s="27">
        <f>IF(Q158=TRUE,O158*0.03,0)</f>
        <v>0</v>
      </c>
      <c r="S158" s="25">
        <f>COUNTIF('Historical Registration Data'!D:D,'Registration Data'!C158)</f>
        <v>0</v>
      </c>
      <c r="T158" s="28" t="e">
        <f>R158+O158</f>
        <v>#VALUE!</v>
      </c>
      <c r="U158" s="29" t="e">
        <f>T158/F158</f>
        <v>#VALUE!</v>
      </c>
      <c r="V158" s="44" t="e">
        <f>IF(U158&gt;100%,((U158-1)*10000),0)</f>
        <v>#VALUE!</v>
      </c>
      <c r="W158"/>
    </row>
    <row r="159" spans="1:23" x14ac:dyDescent="0.25">
      <c r="A159"/>
      <c r="B159"/>
      <c r="C159"/>
      <c r="D159"/>
      <c r="E159"/>
      <c r="F159"/>
      <c r="G159"/>
      <c r="H159"/>
      <c r="I159"/>
      <c r="J159"/>
      <c r="K159"/>
      <c r="L159"/>
      <c r="O159" s="26" t="str">
        <f>IFERROR(VLOOKUP(C:C,'Results Data'!A:F,6,FALSE), "Not Found")</f>
        <v>Not Found</v>
      </c>
      <c r="P159" s="27" t="str">
        <f>IFERROR(VLOOKUP(C:C,'Results Data'!A:M,13,FALSE), "Not Found")</f>
        <v>Not Found</v>
      </c>
      <c r="Q159" s="27" t="b">
        <f>AND('RIDE DATA'!$A$5&lt;'Registration Data'!$P159,'RIDE DATA'!$B$5&gt;'Registration Data'!$P159)</f>
        <v>0</v>
      </c>
      <c r="R159" s="27">
        <f>IF(Q159=TRUE,O159*0.03,0)</f>
        <v>0</v>
      </c>
      <c r="S159" s="25">
        <f>COUNTIF('Historical Registration Data'!D:D,'Registration Data'!C159)</f>
        <v>0</v>
      </c>
      <c r="T159" s="28" t="e">
        <f>R159+O159</f>
        <v>#VALUE!</v>
      </c>
      <c r="U159" s="29" t="e">
        <f>T159/F159</f>
        <v>#VALUE!</v>
      </c>
      <c r="V159" s="44" t="e">
        <f>IF(U159&gt;100%,((U159-1)*10000),0)</f>
        <v>#VALUE!</v>
      </c>
      <c r="W159"/>
    </row>
    <row r="160" spans="1:23" x14ac:dyDescent="0.25">
      <c r="A160"/>
      <c r="B160"/>
      <c r="C160"/>
      <c r="D160"/>
      <c r="E160"/>
      <c r="F160"/>
      <c r="G160"/>
      <c r="H160"/>
      <c r="I160"/>
      <c r="J160"/>
      <c r="K160"/>
      <c r="L160"/>
      <c r="O160" s="26" t="str">
        <f>IFERROR(VLOOKUP(C:C,'Results Data'!A:F,6,FALSE), "Not Found")</f>
        <v>Not Found</v>
      </c>
      <c r="P160" s="27" t="str">
        <f>IFERROR(VLOOKUP(C:C,'Results Data'!A:M,13,FALSE), "Not Found")</f>
        <v>Not Found</v>
      </c>
      <c r="Q160" s="27" t="b">
        <f>AND('RIDE DATA'!$A$5&lt;'Registration Data'!$P160,'RIDE DATA'!$B$5&gt;'Registration Data'!$P160)</f>
        <v>0</v>
      </c>
      <c r="R160" s="27">
        <f>IF(Q160=TRUE,O160*0.03,0)</f>
        <v>0</v>
      </c>
      <c r="S160" s="25">
        <f>COUNTIF('Historical Registration Data'!D:D,'Registration Data'!C160)</f>
        <v>0</v>
      </c>
      <c r="T160" s="28" t="e">
        <f>R160+O160</f>
        <v>#VALUE!</v>
      </c>
      <c r="U160" s="29" t="e">
        <f>T160/F160</f>
        <v>#VALUE!</v>
      </c>
      <c r="V160" s="44" t="e">
        <f>IF(U160&gt;100%,((U160-1)*10000),0)</f>
        <v>#VALUE!</v>
      </c>
      <c r="W160"/>
    </row>
    <row r="161" spans="1:23" x14ac:dyDescent="0.25">
      <c r="A161"/>
      <c r="B161"/>
      <c r="C161"/>
      <c r="D161"/>
      <c r="E161"/>
      <c r="F161"/>
      <c r="G161"/>
      <c r="H161"/>
      <c r="I161"/>
      <c r="J161"/>
      <c r="K161"/>
      <c r="L161"/>
      <c r="O161" s="26" t="str">
        <f>IFERROR(VLOOKUP(C:C,'Results Data'!A:F,6,FALSE), "Not Found")</f>
        <v>Not Found</v>
      </c>
      <c r="P161" s="27" t="str">
        <f>IFERROR(VLOOKUP(C:C,'Results Data'!A:M,13,FALSE), "Not Found")</f>
        <v>Not Found</v>
      </c>
      <c r="Q161" s="27" t="b">
        <f>AND('RIDE DATA'!$A$5&lt;'Registration Data'!$P161,'RIDE DATA'!$B$5&gt;'Registration Data'!$P161)</f>
        <v>0</v>
      </c>
      <c r="R161" s="27">
        <f>IF(Q161=TRUE,O161*0.03,0)</f>
        <v>0</v>
      </c>
      <c r="S161" s="25">
        <f>COUNTIF('Historical Registration Data'!D:D,'Registration Data'!C161)</f>
        <v>0</v>
      </c>
      <c r="T161" s="28" t="e">
        <f>R161+O161</f>
        <v>#VALUE!</v>
      </c>
      <c r="U161" s="29" t="e">
        <f>T161/F161</f>
        <v>#VALUE!</v>
      </c>
      <c r="V161" s="44" t="e">
        <f>IF(U161&gt;100%,((U161-1)*10000),0)</f>
        <v>#VALUE!</v>
      </c>
      <c r="W161"/>
    </row>
    <row r="162" spans="1:23" x14ac:dyDescent="0.25">
      <c r="A162"/>
      <c r="B162"/>
      <c r="C162"/>
      <c r="D162"/>
      <c r="E162"/>
      <c r="F162"/>
      <c r="G162"/>
      <c r="H162"/>
      <c r="I162"/>
      <c r="J162"/>
      <c r="K162"/>
      <c r="L162"/>
      <c r="O162" s="26" t="str">
        <f>IFERROR(VLOOKUP(C:C,'Results Data'!A:F,6,FALSE), "Not Found")</f>
        <v>Not Found</v>
      </c>
      <c r="P162" s="27" t="str">
        <f>IFERROR(VLOOKUP(C:C,'Results Data'!A:M,13,FALSE), "Not Found")</f>
        <v>Not Found</v>
      </c>
      <c r="Q162" s="27" t="b">
        <f>AND('RIDE DATA'!$A$5&lt;'Registration Data'!$P162,'RIDE DATA'!$B$5&gt;'Registration Data'!$P162)</f>
        <v>0</v>
      </c>
      <c r="R162" s="27">
        <f>IF(Q162=TRUE,O162*0.03,0)</f>
        <v>0</v>
      </c>
      <c r="S162" s="25">
        <f>COUNTIF('Historical Registration Data'!D:D,'Registration Data'!C162)</f>
        <v>0</v>
      </c>
      <c r="T162" s="28" t="e">
        <f>R162+O162</f>
        <v>#VALUE!</v>
      </c>
      <c r="U162" s="29" t="e">
        <f>T162/F162</f>
        <v>#VALUE!</v>
      </c>
      <c r="V162" s="44" t="e">
        <f>IF(U162&gt;100%,((U162-1)*10000),0)</f>
        <v>#VALUE!</v>
      </c>
      <c r="W162"/>
    </row>
    <row r="163" spans="1:23" x14ac:dyDescent="0.25">
      <c r="A163"/>
      <c r="B163"/>
      <c r="C163"/>
      <c r="D163"/>
      <c r="E163"/>
      <c r="F163"/>
      <c r="G163"/>
      <c r="H163"/>
      <c r="I163"/>
      <c r="J163"/>
      <c r="K163"/>
      <c r="L163"/>
      <c r="O163" s="26" t="str">
        <f>IFERROR(VLOOKUP(C:C,'Results Data'!A:F,6,FALSE), "Not Found")</f>
        <v>Not Found</v>
      </c>
      <c r="P163" s="27" t="str">
        <f>IFERROR(VLOOKUP(C:C,'Results Data'!A:M,13,FALSE), "Not Found")</f>
        <v>Not Found</v>
      </c>
      <c r="Q163" s="27" t="b">
        <f>AND('RIDE DATA'!$A$5&lt;'Registration Data'!$P163,'RIDE DATA'!$B$5&gt;'Registration Data'!$P163)</f>
        <v>0</v>
      </c>
      <c r="R163" s="27">
        <f>IF(Q163=TRUE,O163*0.03,0)</f>
        <v>0</v>
      </c>
      <c r="S163" s="25">
        <f>COUNTIF('Historical Registration Data'!D:D,'Registration Data'!C163)</f>
        <v>0</v>
      </c>
      <c r="T163" s="28" t="e">
        <f>R163+O163</f>
        <v>#VALUE!</v>
      </c>
      <c r="U163" s="29" t="e">
        <f>T163/F163</f>
        <v>#VALUE!</v>
      </c>
      <c r="V163" s="44" t="e">
        <f>IF(U163&gt;100%,((U163-1)*10000),0)</f>
        <v>#VALUE!</v>
      </c>
      <c r="W163"/>
    </row>
    <row r="164" spans="1:23" x14ac:dyDescent="0.25">
      <c r="A164"/>
      <c r="B164"/>
      <c r="C164"/>
      <c r="D164"/>
      <c r="E164"/>
      <c r="F164"/>
      <c r="G164"/>
      <c r="H164"/>
      <c r="I164"/>
      <c r="J164"/>
      <c r="K164"/>
      <c r="L164"/>
      <c r="O164" s="26" t="str">
        <f>IFERROR(VLOOKUP(C:C,'Results Data'!A:F,6,FALSE), "Not Found")</f>
        <v>Not Found</v>
      </c>
      <c r="P164" s="27" t="str">
        <f>IFERROR(VLOOKUP(C:C,'Results Data'!A:M,13,FALSE), "Not Found")</f>
        <v>Not Found</v>
      </c>
      <c r="Q164" s="27" t="b">
        <f>AND('RIDE DATA'!$A$5&lt;'Registration Data'!$P164,'RIDE DATA'!$B$5&gt;'Registration Data'!$P164)</f>
        <v>0</v>
      </c>
      <c r="R164" s="27">
        <f>IF(Q164=TRUE,O164*0.03,0)</f>
        <v>0</v>
      </c>
      <c r="S164" s="25">
        <f>COUNTIF('Historical Registration Data'!D:D,'Registration Data'!C164)</f>
        <v>0</v>
      </c>
      <c r="T164" s="28" t="e">
        <f>R164+O164</f>
        <v>#VALUE!</v>
      </c>
      <c r="U164" s="29" t="e">
        <f>T164/F164</f>
        <v>#VALUE!</v>
      </c>
      <c r="V164" s="44" t="e">
        <f>IF(U164&gt;100%,((U164-1)*10000),0)</f>
        <v>#VALUE!</v>
      </c>
      <c r="W164"/>
    </row>
    <row r="165" spans="1:23" x14ac:dyDescent="0.25">
      <c r="A165"/>
      <c r="B165"/>
      <c r="C165"/>
      <c r="D165"/>
      <c r="E165"/>
      <c r="F165"/>
      <c r="G165"/>
      <c r="H165"/>
      <c r="I165"/>
      <c r="J165"/>
      <c r="K165"/>
      <c r="L165"/>
      <c r="O165" s="26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Data'!$P165,'RIDE DATA'!$B$5&gt;'Registration Data'!$P165)</f>
        <v>0</v>
      </c>
      <c r="R165" s="27">
        <f>IF(Q165=TRUE,O165*0.03,0)</f>
        <v>0</v>
      </c>
      <c r="S165" s="25">
        <f>COUNTIF('Historical Registration Data'!D:D,'Registration Data'!C165)</f>
        <v>0</v>
      </c>
      <c r="T165" s="28" t="e">
        <f>R165+O165</f>
        <v>#VALUE!</v>
      </c>
      <c r="U165" s="29" t="e">
        <f>T165/F165</f>
        <v>#VALUE!</v>
      </c>
      <c r="V165" s="44" t="e">
        <f>IF(U165&gt;100%,((U165-1)*10000),0)</f>
        <v>#VALUE!</v>
      </c>
      <c r="W165"/>
    </row>
    <row r="166" spans="1:23" x14ac:dyDescent="0.25">
      <c r="A166"/>
      <c r="B166"/>
      <c r="C166"/>
      <c r="D166"/>
      <c r="E166"/>
      <c r="F166"/>
      <c r="G166"/>
      <c r="H166"/>
      <c r="I166"/>
      <c r="J166"/>
      <c r="K166"/>
      <c r="L166"/>
      <c r="O166" s="26" t="str">
        <f>IFERROR(VLOOKUP(C:C,'Results Data'!A:F,6,FALSE), "Not Found")</f>
        <v>Not Found</v>
      </c>
      <c r="P166" s="27" t="str">
        <f>IFERROR(VLOOKUP(C:C,'Results Data'!A:M,13,FALSE), "Not Found")</f>
        <v>Not Found</v>
      </c>
      <c r="Q166" s="27" t="b">
        <f>AND('RIDE DATA'!$A$5&lt;'Registration Data'!$P166,'RIDE DATA'!$B$5&gt;'Registration Data'!$P166)</f>
        <v>0</v>
      </c>
      <c r="R166" s="27">
        <f>IF(Q166=TRUE,O166*0.03,0)</f>
        <v>0</v>
      </c>
      <c r="S166" s="25">
        <f>COUNTIF('Historical Registration Data'!D:D,'Registration Data'!C166)</f>
        <v>0</v>
      </c>
      <c r="T166" s="28" t="e">
        <f>R166+O166</f>
        <v>#VALUE!</v>
      </c>
      <c r="U166" s="29" t="e">
        <f>T166/F166</f>
        <v>#VALUE!</v>
      </c>
      <c r="V166" s="44" t="e">
        <f>IF(U166&gt;100%,((U166-1)*10000),0)</f>
        <v>#VALUE!</v>
      </c>
      <c r="W166"/>
    </row>
    <row r="167" spans="1:23" x14ac:dyDescent="0.25">
      <c r="A167"/>
      <c r="B167"/>
      <c r="C167"/>
      <c r="D167"/>
      <c r="E167"/>
      <c r="F167"/>
      <c r="G167"/>
      <c r="H167"/>
      <c r="I167"/>
      <c r="J167"/>
      <c r="K167"/>
      <c r="L167"/>
      <c r="O167" s="26" t="str">
        <f>IFERROR(VLOOKUP(C:C,'Results Data'!A:F,6,FALSE), "Not Found")</f>
        <v>Not Found</v>
      </c>
      <c r="P167" s="27" t="str">
        <f>IFERROR(VLOOKUP(C:C,'Results Data'!A:M,13,FALSE), "Not Found")</f>
        <v>Not Found</v>
      </c>
      <c r="Q167" s="27" t="b">
        <f>AND('RIDE DATA'!$A$5&lt;'Registration Data'!$P167,'RIDE DATA'!$B$5&gt;'Registration Data'!$P167)</f>
        <v>0</v>
      </c>
      <c r="R167" s="27">
        <f>IF(Q167=TRUE,O167*0.03,0)</f>
        <v>0</v>
      </c>
      <c r="S167" s="25">
        <f>COUNTIF('Historical Registration Data'!D:D,'Registration Data'!C167)</f>
        <v>0</v>
      </c>
      <c r="T167" s="28" t="e">
        <f>R167+O167</f>
        <v>#VALUE!</v>
      </c>
      <c r="U167" s="29" t="e">
        <f>T167/F167</f>
        <v>#VALUE!</v>
      </c>
      <c r="V167" s="44" t="e">
        <f>IF(U167&gt;100%,((U167-1)*10000),0)</f>
        <v>#VALUE!</v>
      </c>
      <c r="W167"/>
    </row>
    <row r="168" spans="1:23" x14ac:dyDescent="0.25">
      <c r="A168"/>
      <c r="B168"/>
      <c r="C168"/>
      <c r="D168"/>
      <c r="E168"/>
      <c r="F168"/>
      <c r="G168"/>
      <c r="H168"/>
      <c r="I168"/>
      <c r="J168"/>
      <c r="K168"/>
      <c r="L168"/>
      <c r="O168" s="26" t="str">
        <f>IFERROR(VLOOKUP(C:C,'Results Data'!A:F,6,FALSE), "Not Found")</f>
        <v>Not Found</v>
      </c>
      <c r="P168" s="27" t="str">
        <f>IFERROR(VLOOKUP(C:C,'Results Data'!A:M,13,FALSE), "Not Found")</f>
        <v>Not Found</v>
      </c>
      <c r="Q168" s="27" t="b">
        <f>AND('RIDE DATA'!$A$5&lt;'Registration Data'!$P168,'RIDE DATA'!$B$5&gt;'Registration Data'!$P168)</f>
        <v>0</v>
      </c>
      <c r="R168" s="27">
        <f>IF(Q168=TRUE,O168*0.03,0)</f>
        <v>0</v>
      </c>
      <c r="S168" s="25">
        <f>COUNTIF('Historical Registration Data'!D:D,'Registration Data'!C168)</f>
        <v>0</v>
      </c>
      <c r="T168" s="28" t="e">
        <f>R168+O168</f>
        <v>#VALUE!</v>
      </c>
      <c r="U168" s="29" t="e">
        <f>T168/F168</f>
        <v>#VALUE!</v>
      </c>
      <c r="V168" s="44" t="e">
        <f>IF(U168&gt;100%,((U168-1)*10000),0)</f>
        <v>#VALUE!</v>
      </c>
      <c r="W168"/>
    </row>
    <row r="169" spans="1:23" x14ac:dyDescent="0.25">
      <c r="A169"/>
      <c r="B169"/>
      <c r="C169"/>
      <c r="D169"/>
      <c r="E169"/>
      <c r="F169"/>
      <c r="G169"/>
      <c r="H169"/>
      <c r="I169"/>
      <c r="J169"/>
      <c r="K169"/>
      <c r="L169"/>
      <c r="O169" s="26" t="str">
        <f>IFERROR(VLOOKUP(C:C,'Results Data'!A:F,6,FALSE), "Not Found")</f>
        <v>Not Found</v>
      </c>
      <c r="P169" s="27" t="str">
        <f>IFERROR(VLOOKUP(C:C,'Results Data'!A:M,13,FALSE), "Not Found")</f>
        <v>Not Found</v>
      </c>
      <c r="Q169" s="27" t="b">
        <f>AND('RIDE DATA'!$A$5&lt;'Registration Data'!$P169,'RIDE DATA'!$B$5&gt;'Registration Data'!$P169)</f>
        <v>0</v>
      </c>
      <c r="R169" s="27">
        <f>IF(Q169=TRUE,O169*0.03,0)</f>
        <v>0</v>
      </c>
      <c r="S169" s="25">
        <f>COUNTIF('Historical Registration Data'!D:D,'Registration Data'!C169)</f>
        <v>0</v>
      </c>
      <c r="T169" s="28" t="e">
        <f>R169+O169</f>
        <v>#VALUE!</v>
      </c>
      <c r="U169" s="29" t="e">
        <f>T169/F169</f>
        <v>#VALUE!</v>
      </c>
      <c r="V169" s="44" t="e">
        <f>IF(U169&gt;100%,((U169-1)*10000),0)</f>
        <v>#VALUE!</v>
      </c>
      <c r="W169"/>
    </row>
    <row r="170" spans="1:23" x14ac:dyDescent="0.25">
      <c r="A170"/>
      <c r="B170"/>
      <c r="C170"/>
      <c r="D170"/>
      <c r="E170"/>
      <c r="F170"/>
      <c r="G170"/>
      <c r="H170"/>
      <c r="I170"/>
      <c r="J170"/>
      <c r="K170"/>
      <c r="L170"/>
      <c r="O170" s="26" t="str">
        <f>IFERROR(VLOOKUP(C:C,'Results Data'!A:F,6,FALSE), "Not Found")</f>
        <v>Not Found</v>
      </c>
      <c r="P170" s="27" t="str">
        <f>IFERROR(VLOOKUP(C:C,'Results Data'!A:M,13,FALSE), "Not Found")</f>
        <v>Not Found</v>
      </c>
      <c r="Q170" s="27" t="b">
        <f>AND('RIDE DATA'!$A$5&lt;'Registration Data'!$P170,'RIDE DATA'!$B$5&gt;'Registration Data'!$P170)</f>
        <v>0</v>
      </c>
      <c r="R170" s="27">
        <f>IF(Q170=TRUE,O170*0.03,0)</f>
        <v>0</v>
      </c>
      <c r="S170" s="25">
        <f>COUNTIF('Historical Registration Data'!D:D,'Registration Data'!C170)</f>
        <v>0</v>
      </c>
      <c r="T170" s="28" t="e">
        <f>R170+O170</f>
        <v>#VALUE!</v>
      </c>
      <c r="U170" s="29" t="e">
        <f>T170/F170</f>
        <v>#VALUE!</v>
      </c>
      <c r="V170" s="44" t="e">
        <f>IF(U170&gt;100%,((U170-1)*10000),0)</f>
        <v>#VALUE!</v>
      </c>
      <c r="W170"/>
    </row>
    <row r="171" spans="1:23" x14ac:dyDescent="0.25">
      <c r="A171"/>
      <c r="B171"/>
      <c r="C171"/>
      <c r="D171"/>
      <c r="E171"/>
      <c r="F171"/>
      <c r="G171"/>
      <c r="H171"/>
      <c r="I171"/>
      <c r="J171"/>
      <c r="K171"/>
      <c r="L171"/>
      <c r="O171" s="26" t="str">
        <f>IFERROR(VLOOKUP(C:C,'Results Data'!A:F,6,FALSE), "Not Found")</f>
        <v>Not Found</v>
      </c>
      <c r="P171" s="27" t="str">
        <f>IFERROR(VLOOKUP(C:C,'Results Data'!A:M,13,FALSE), "Not Found")</f>
        <v>Not Found</v>
      </c>
      <c r="Q171" s="27" t="b">
        <f>AND('RIDE DATA'!$A$5&lt;'Registration Data'!$P171,'RIDE DATA'!$B$5&gt;'Registration Data'!$P171)</f>
        <v>0</v>
      </c>
      <c r="R171" s="27">
        <f>IF(Q171=TRUE,O171*0.03,0)</f>
        <v>0</v>
      </c>
      <c r="S171" s="25">
        <f>COUNTIF('Historical Registration Data'!D:D,'Registration Data'!C171)</f>
        <v>0</v>
      </c>
      <c r="T171" s="28" t="e">
        <f>R171+O171</f>
        <v>#VALUE!</v>
      </c>
      <c r="U171" s="29" t="e">
        <f>T171/F171</f>
        <v>#VALUE!</v>
      </c>
      <c r="V171" s="44" t="e">
        <f>IF(U171&gt;100%,((U171-1)*10000),0)</f>
        <v>#VALUE!</v>
      </c>
      <c r="W171"/>
    </row>
    <row r="172" spans="1:23" x14ac:dyDescent="0.25">
      <c r="A172"/>
      <c r="B172"/>
      <c r="C172"/>
      <c r="D172"/>
      <c r="E172"/>
      <c r="F172"/>
      <c r="G172"/>
      <c r="H172"/>
      <c r="I172"/>
      <c r="J172"/>
      <c r="K172"/>
      <c r="L172"/>
      <c r="O172" s="26" t="str">
        <f>IFERROR(VLOOKUP(C:C,'Results Data'!A:F,6,FALSE), "Not Found")</f>
        <v>Not Found</v>
      </c>
      <c r="P172" s="27" t="str">
        <f>IFERROR(VLOOKUP(C:C,'Results Data'!A:M,13,FALSE), "Not Found")</f>
        <v>Not Found</v>
      </c>
      <c r="Q172" s="27" t="b">
        <f>AND('RIDE DATA'!$A$5&lt;'Registration Data'!$P172,'RIDE DATA'!$B$5&gt;'Registration Data'!$P172)</f>
        <v>0</v>
      </c>
      <c r="R172" s="27">
        <f>IF(Q172=TRUE,O172*0.03,0)</f>
        <v>0</v>
      </c>
      <c r="S172" s="25">
        <f>COUNTIF('Historical Registration Data'!D:D,'Registration Data'!C172)</f>
        <v>0</v>
      </c>
      <c r="T172" s="28" t="e">
        <f>R172+O172</f>
        <v>#VALUE!</v>
      </c>
      <c r="U172" s="29" t="e">
        <f>T172/F172</f>
        <v>#VALUE!</v>
      </c>
      <c r="V172" s="44" t="e">
        <f>IF(U172&gt;100%,((U172-1)*10000),0)</f>
        <v>#VALUE!</v>
      </c>
      <c r="W172"/>
    </row>
    <row r="173" spans="1:23" x14ac:dyDescent="0.25">
      <c r="A173"/>
      <c r="B173"/>
      <c r="C173"/>
      <c r="D173"/>
      <c r="E173"/>
      <c r="F173"/>
      <c r="G173"/>
      <c r="H173"/>
      <c r="I173"/>
      <c r="J173"/>
      <c r="K173"/>
      <c r="L173"/>
      <c r="O173" s="26" t="str">
        <f>IFERROR(VLOOKUP(C:C,'Results Data'!A:F,6,FALSE), "Not Found")</f>
        <v>Not Found</v>
      </c>
      <c r="P173" s="27" t="str">
        <f>IFERROR(VLOOKUP(C:C,'Results Data'!A:M,13,FALSE), "Not Found")</f>
        <v>Not Found</v>
      </c>
      <c r="Q173" s="27" t="b">
        <f>AND('RIDE DATA'!$A$5&lt;'Registration Data'!$P173,'RIDE DATA'!$B$5&gt;'Registration Data'!$P173)</f>
        <v>0</v>
      </c>
      <c r="R173" s="27">
        <f>IF(Q173=TRUE,O173*0.03,0)</f>
        <v>0</v>
      </c>
      <c r="S173" s="25">
        <f>COUNTIF('Historical Registration Data'!D:D,'Registration Data'!C173)</f>
        <v>0</v>
      </c>
      <c r="T173" s="28" t="e">
        <f>R173+O173</f>
        <v>#VALUE!</v>
      </c>
      <c r="U173" s="29" t="e">
        <f>T173/F173</f>
        <v>#VALUE!</v>
      </c>
      <c r="V173" s="44" t="e">
        <f>IF(U173&gt;100%,((U173-1)*10000),0)</f>
        <v>#VALUE!</v>
      </c>
      <c r="W173"/>
    </row>
    <row r="174" spans="1:23" x14ac:dyDescent="0.25">
      <c r="A174"/>
      <c r="B174"/>
      <c r="C174"/>
      <c r="D174"/>
      <c r="E174"/>
      <c r="F174"/>
      <c r="G174"/>
      <c r="H174"/>
      <c r="I174"/>
      <c r="J174"/>
      <c r="K174"/>
      <c r="L174"/>
      <c r="O174" s="26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Data'!$P174,'RIDE DATA'!$B$5&gt;'Registration Data'!$P174)</f>
        <v>0</v>
      </c>
      <c r="R174" s="27">
        <f>IF(Q174=TRUE,O174*0.03,0)</f>
        <v>0</v>
      </c>
      <c r="S174" s="25">
        <f>COUNTIF('Historical Registration Data'!D:D,'Registration Data'!C174)</f>
        <v>0</v>
      </c>
      <c r="T174" s="28" t="e">
        <f>R174+O174</f>
        <v>#VALUE!</v>
      </c>
      <c r="U174" s="29" t="e">
        <f>T174/F174</f>
        <v>#VALUE!</v>
      </c>
      <c r="V174" s="44" t="e">
        <f>IF(U174&gt;100%,((U174-1)*10000),0)</f>
        <v>#VALUE!</v>
      </c>
      <c r="W174"/>
    </row>
    <row r="175" spans="1:23" x14ac:dyDescent="0.25">
      <c r="A175"/>
      <c r="B175"/>
      <c r="C175"/>
      <c r="D175"/>
      <c r="E175"/>
      <c r="F175"/>
      <c r="G175"/>
      <c r="H175"/>
      <c r="I175"/>
      <c r="J175"/>
      <c r="K175"/>
      <c r="L175"/>
      <c r="O175" s="26" t="str">
        <f>IFERROR(VLOOKUP(C:C,'Results Data'!A:F,6,FALSE), "Not Found")</f>
        <v>Not Found</v>
      </c>
      <c r="P175" s="27" t="str">
        <f>IFERROR(VLOOKUP(C:C,'Results Data'!A:M,13,FALSE), "Not Found")</f>
        <v>Not Found</v>
      </c>
      <c r="Q175" s="27" t="b">
        <f>AND('RIDE DATA'!$A$5&lt;'Registration Data'!$P175,'RIDE DATA'!$B$5&gt;'Registration Data'!$P175)</f>
        <v>0</v>
      </c>
      <c r="R175" s="27">
        <f>IF(Q175=TRUE,O175*0.03,0)</f>
        <v>0</v>
      </c>
      <c r="S175" s="25">
        <f>COUNTIF('Historical Registration Data'!D:D,'Registration Data'!C175)</f>
        <v>0</v>
      </c>
      <c r="T175" s="28" t="e">
        <f>R175+O175</f>
        <v>#VALUE!</v>
      </c>
      <c r="U175" s="29" t="e">
        <f>T175/F175</f>
        <v>#VALUE!</v>
      </c>
      <c r="V175" s="44" t="e">
        <f>IF(U175&gt;100%,((U175-1)*10000),0)</f>
        <v>#VALUE!</v>
      </c>
      <c r="W175"/>
    </row>
    <row r="176" spans="1:23" x14ac:dyDescent="0.25">
      <c r="A176"/>
      <c r="B176"/>
      <c r="C176"/>
      <c r="D176"/>
      <c r="E176"/>
      <c r="F176"/>
      <c r="G176"/>
      <c r="H176"/>
      <c r="I176"/>
      <c r="J176"/>
      <c r="K176"/>
      <c r="L176"/>
      <c r="O176" s="26" t="str">
        <f>IFERROR(VLOOKUP(C:C,'Results Data'!A:F,6,FALSE), "Not Found")</f>
        <v>Not Found</v>
      </c>
      <c r="P176" s="27" t="str">
        <f>IFERROR(VLOOKUP(C:C,'Results Data'!A:M,13,FALSE), "Not Found")</f>
        <v>Not Found</v>
      </c>
      <c r="Q176" s="27" t="b">
        <f>AND('RIDE DATA'!$A$5&lt;'Registration Data'!$P176,'RIDE DATA'!$B$5&gt;'Registration Data'!$P176)</f>
        <v>0</v>
      </c>
      <c r="R176" s="27">
        <f>IF(Q176=TRUE,O176*0.03,0)</f>
        <v>0</v>
      </c>
      <c r="S176" s="25">
        <f>COUNTIF('Historical Registration Data'!D:D,'Registration Data'!C176)</f>
        <v>0</v>
      </c>
      <c r="T176" s="28" t="e">
        <f>R176+O176</f>
        <v>#VALUE!</v>
      </c>
      <c r="U176" s="29" t="e">
        <f>T176/F176</f>
        <v>#VALUE!</v>
      </c>
      <c r="V176" s="44" t="e">
        <f>IF(U176&gt;100%,((U176-1)*10000),0)</f>
        <v>#VALUE!</v>
      </c>
      <c r="W176"/>
    </row>
    <row r="177" spans="1:23" x14ac:dyDescent="0.25">
      <c r="A177"/>
      <c r="B177"/>
      <c r="C177"/>
      <c r="D177"/>
      <c r="E177"/>
      <c r="F177"/>
      <c r="G177"/>
      <c r="H177"/>
      <c r="I177"/>
      <c r="J177"/>
      <c r="K177"/>
      <c r="L177"/>
      <c r="O177" s="26" t="str">
        <f>IFERROR(VLOOKUP(C:C,'Results Data'!A:F,6,FALSE), "Not Found")</f>
        <v>Not Found</v>
      </c>
      <c r="P177" s="27" t="str">
        <f>IFERROR(VLOOKUP(C:C,'Results Data'!A:M,13,FALSE), "Not Found")</f>
        <v>Not Found</v>
      </c>
      <c r="Q177" s="27" t="b">
        <f>AND('RIDE DATA'!$A$5&lt;'Registration Data'!$P177,'RIDE DATA'!$B$5&gt;'Registration Data'!$P177)</f>
        <v>0</v>
      </c>
      <c r="R177" s="27">
        <f>IF(Q177=TRUE,O177*0.03,0)</f>
        <v>0</v>
      </c>
      <c r="S177" s="25">
        <f>COUNTIF('Historical Registration Data'!D:D,'Registration Data'!C177)</f>
        <v>0</v>
      </c>
      <c r="T177" s="28" t="e">
        <f>R177+O177</f>
        <v>#VALUE!</v>
      </c>
      <c r="U177" s="29" t="e">
        <f>T177/F177</f>
        <v>#VALUE!</v>
      </c>
      <c r="V177" s="44" t="e">
        <f>IF(U177&gt;100%,((U177-1)*10000),0)</f>
        <v>#VALUE!</v>
      </c>
      <c r="W177"/>
    </row>
    <row r="178" spans="1:23" x14ac:dyDescent="0.25">
      <c r="A178"/>
      <c r="B178"/>
      <c r="C178"/>
      <c r="D178"/>
      <c r="E178"/>
      <c r="F178"/>
      <c r="G178"/>
      <c r="H178"/>
      <c r="I178"/>
      <c r="J178"/>
      <c r="K178"/>
      <c r="L178"/>
      <c r="O178" s="26" t="str">
        <f>IFERROR(VLOOKUP(C:C,'Results Data'!A:F,6,FALSE), "Not Found")</f>
        <v>Not Found</v>
      </c>
      <c r="P178" s="27" t="str">
        <f>IFERROR(VLOOKUP(C:C,'Results Data'!A:M,13,FALSE), "Not Found")</f>
        <v>Not Found</v>
      </c>
      <c r="Q178" s="27" t="b">
        <f>AND('RIDE DATA'!$A$5&lt;'Registration Data'!$P178,'RIDE DATA'!$B$5&gt;'Registration Data'!$P178)</f>
        <v>0</v>
      </c>
      <c r="R178" s="27">
        <f>IF(Q178=TRUE,O178*0.03,0)</f>
        <v>0</v>
      </c>
      <c r="S178" s="25">
        <f>COUNTIF('Historical Registration Data'!D:D,'Registration Data'!C178)</f>
        <v>0</v>
      </c>
      <c r="T178" s="28" t="e">
        <f>R178+O178</f>
        <v>#VALUE!</v>
      </c>
      <c r="U178" s="29" t="e">
        <f>T178/F178</f>
        <v>#VALUE!</v>
      </c>
      <c r="V178" s="44" t="e">
        <f>IF(U178&gt;100%,((U178-1)*10000),0)</f>
        <v>#VALUE!</v>
      </c>
      <c r="W178"/>
    </row>
    <row r="179" spans="1:23" x14ac:dyDescent="0.25">
      <c r="A179"/>
      <c r="B179"/>
      <c r="C179"/>
      <c r="D179"/>
      <c r="E179"/>
      <c r="F179"/>
      <c r="G179"/>
      <c r="H179"/>
      <c r="I179"/>
      <c r="J179"/>
      <c r="K179"/>
      <c r="L179"/>
      <c r="O179" s="26" t="str">
        <f>IFERROR(VLOOKUP(C:C,'Results Data'!A:F,6,FALSE), "Not Found")</f>
        <v>Not Found</v>
      </c>
      <c r="P179" s="27" t="str">
        <f>IFERROR(VLOOKUP(C:C,'Results Data'!A:M,13,FALSE), "Not Found")</f>
        <v>Not Found</v>
      </c>
      <c r="Q179" s="27" t="b">
        <f>AND('RIDE DATA'!$A$5&lt;'Registration Data'!$P179,'RIDE DATA'!$B$5&gt;'Registration Data'!$P179)</f>
        <v>0</v>
      </c>
      <c r="R179" s="27">
        <f>IF(Q179=TRUE,O179*0.03,0)</f>
        <v>0</v>
      </c>
      <c r="S179" s="25">
        <f>COUNTIF('Historical Registration Data'!D:D,'Registration Data'!C179)</f>
        <v>0</v>
      </c>
      <c r="T179" s="28" t="e">
        <f>R179+O179</f>
        <v>#VALUE!</v>
      </c>
      <c r="U179" s="29" t="e">
        <f>T179/F179</f>
        <v>#VALUE!</v>
      </c>
      <c r="V179" s="44" t="e">
        <f>IF(U179&gt;100%,((U179-1)*10000),0)</f>
        <v>#VALUE!</v>
      </c>
      <c r="W179"/>
    </row>
    <row r="180" spans="1:23" x14ac:dyDescent="0.25">
      <c r="A180"/>
      <c r="B180"/>
      <c r="C180"/>
      <c r="D180"/>
      <c r="E180"/>
      <c r="F180"/>
      <c r="G180"/>
      <c r="H180"/>
      <c r="I180"/>
      <c r="J180"/>
      <c r="K180"/>
      <c r="L180"/>
      <c r="O180" s="26" t="str">
        <f>IFERROR(VLOOKUP(C:C,'Results Data'!A:F,6,FALSE), "Not Found")</f>
        <v>Not Found</v>
      </c>
      <c r="P180" s="27" t="str">
        <f>IFERROR(VLOOKUP(C:C,'Results Data'!A:M,13,FALSE), "Not Found")</f>
        <v>Not Found</v>
      </c>
      <c r="Q180" s="27" t="b">
        <f>AND('RIDE DATA'!$A$5&lt;'Registration Data'!$P180,'RIDE DATA'!$B$5&gt;'Registration Data'!$P180)</f>
        <v>0</v>
      </c>
      <c r="R180" s="27">
        <f>IF(Q180=TRUE,O180*0.03,0)</f>
        <v>0</v>
      </c>
      <c r="S180" s="25">
        <f>COUNTIF('Historical Registration Data'!D:D,'Registration Data'!C180)</f>
        <v>0</v>
      </c>
      <c r="T180" s="28" t="e">
        <f>R180+O180</f>
        <v>#VALUE!</v>
      </c>
      <c r="U180" s="29" t="e">
        <f>T180/F180</f>
        <v>#VALUE!</v>
      </c>
      <c r="V180" s="44" t="e">
        <f>IF(U180&gt;100%,((U180-1)*10000),0)</f>
        <v>#VALUE!</v>
      </c>
      <c r="W180"/>
    </row>
    <row r="181" spans="1:23" x14ac:dyDescent="0.25">
      <c r="A181"/>
      <c r="B181"/>
      <c r="C181"/>
      <c r="D181"/>
      <c r="E181"/>
      <c r="F181"/>
      <c r="G181"/>
      <c r="H181"/>
      <c r="I181"/>
      <c r="J181"/>
      <c r="K181"/>
      <c r="L181"/>
      <c r="O181" s="26" t="str">
        <f>IFERROR(VLOOKUP(C:C,'Results Data'!A:F,6,FALSE), "Not Found")</f>
        <v>Not Found</v>
      </c>
      <c r="P181" s="27" t="str">
        <f>IFERROR(VLOOKUP(C:C,'Results Data'!A:M,13,FALSE), "Not Found")</f>
        <v>Not Found</v>
      </c>
      <c r="Q181" s="27" t="b">
        <f>AND('RIDE DATA'!$A$5&lt;'Registration Data'!$P181,'RIDE DATA'!$B$5&gt;'Registration Data'!$P181)</f>
        <v>0</v>
      </c>
      <c r="R181" s="27">
        <f>IF(Q181=TRUE,O181*0.03,0)</f>
        <v>0</v>
      </c>
      <c r="S181" s="25">
        <f>COUNTIF('Historical Registration Data'!D:D,'Registration Data'!C181)</f>
        <v>0</v>
      </c>
      <c r="T181" s="28" t="e">
        <f>R181+O181</f>
        <v>#VALUE!</v>
      </c>
      <c r="U181" s="29" t="e">
        <f>T181/F181</f>
        <v>#VALUE!</v>
      </c>
      <c r="V181" s="44" t="e">
        <f>IF(U181&gt;100%,((U181-1)*10000),0)</f>
        <v>#VALUE!</v>
      </c>
      <c r="W181"/>
    </row>
    <row r="182" spans="1:23" x14ac:dyDescent="0.25">
      <c r="A182"/>
      <c r="B182"/>
      <c r="C182"/>
      <c r="D182"/>
      <c r="E182"/>
      <c r="F182"/>
      <c r="G182"/>
      <c r="H182"/>
      <c r="I182"/>
      <c r="J182"/>
      <c r="K182"/>
      <c r="L182"/>
      <c r="O182" s="26" t="str">
        <f>IFERROR(VLOOKUP(C:C,'Results Data'!A:F,6,FALSE), "Not Found")</f>
        <v>Not Found</v>
      </c>
      <c r="P182" s="27" t="str">
        <f>IFERROR(VLOOKUP(C:C,'Results Data'!A:M,13,FALSE), "Not Found")</f>
        <v>Not Found</v>
      </c>
      <c r="Q182" s="27" t="b">
        <f>AND('RIDE DATA'!$A$5&lt;'Registration Data'!$P182,'RIDE DATA'!$B$5&gt;'Registration Data'!$P182)</f>
        <v>0</v>
      </c>
      <c r="R182" s="27">
        <f>IF(Q182=TRUE,O182*0.03,0)</f>
        <v>0</v>
      </c>
      <c r="S182" s="25">
        <f>COUNTIF('Historical Registration Data'!D:D,'Registration Data'!C182)</f>
        <v>0</v>
      </c>
      <c r="T182" s="28" t="e">
        <f>R182+O182</f>
        <v>#VALUE!</v>
      </c>
      <c r="U182" s="29" t="e">
        <f>T182/F182</f>
        <v>#VALUE!</v>
      </c>
      <c r="V182" s="44" t="e">
        <f>IF(U182&gt;100%,((U182-1)*10000),0)</f>
        <v>#VALUE!</v>
      </c>
      <c r="W182"/>
    </row>
    <row r="183" spans="1:23" x14ac:dyDescent="0.25">
      <c r="A183"/>
      <c r="B183"/>
      <c r="C183"/>
      <c r="D183"/>
      <c r="E183"/>
      <c r="F183"/>
      <c r="G183"/>
      <c r="H183"/>
      <c r="I183"/>
      <c r="J183"/>
      <c r="K183"/>
      <c r="L183"/>
      <c r="O183" s="26" t="str">
        <f>IFERROR(VLOOKUP(C:C,'Results Data'!A:F,6,FALSE), "Not Found")</f>
        <v>Not Found</v>
      </c>
      <c r="P183" s="27" t="str">
        <f>IFERROR(VLOOKUP(C:C,'Results Data'!A:M,13,FALSE), "Not Found")</f>
        <v>Not Found</v>
      </c>
      <c r="Q183" s="27" t="b">
        <f>AND('RIDE DATA'!$A$5&lt;'Registration Data'!$P183,'RIDE DATA'!$B$5&gt;'Registration Data'!$P183)</f>
        <v>0</v>
      </c>
      <c r="R183" s="27">
        <f>IF(Q183=TRUE,O183*0.03,0)</f>
        <v>0</v>
      </c>
      <c r="S183" s="25">
        <f>COUNTIF('Historical Registration Data'!D:D,'Registration Data'!C183)</f>
        <v>0</v>
      </c>
      <c r="T183" s="28" t="e">
        <f>R183+O183</f>
        <v>#VALUE!</v>
      </c>
      <c r="U183" s="29" t="e">
        <f>T183/F183</f>
        <v>#VALUE!</v>
      </c>
      <c r="V183" s="44" t="e">
        <f>IF(U183&gt;100%,((U183-1)*10000),0)</f>
        <v>#VALUE!</v>
      </c>
      <c r="W183"/>
    </row>
    <row r="184" spans="1:23" x14ac:dyDescent="0.25">
      <c r="A184"/>
      <c r="B184"/>
      <c r="C184"/>
      <c r="D184"/>
      <c r="E184"/>
      <c r="F184"/>
      <c r="G184"/>
      <c r="H184"/>
      <c r="I184"/>
      <c r="J184"/>
      <c r="K184"/>
      <c r="L184"/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Data'!$P184,'RIDE DATA'!$B$5&gt;'Registration Data'!$P184)</f>
        <v>0</v>
      </c>
      <c r="R184" s="27">
        <f>IF(Q184=TRUE,O184*0.03,0)</f>
        <v>0</v>
      </c>
      <c r="S184" s="25">
        <f>COUNTIF('Historical Registration Data'!D:D,'Registration Data'!C184)</f>
        <v>0</v>
      </c>
      <c r="T184" s="28" t="e">
        <f>R184+O184</f>
        <v>#VALUE!</v>
      </c>
      <c r="U184" s="29" t="e">
        <f>T184/F184</f>
        <v>#VALUE!</v>
      </c>
      <c r="V184" s="44" t="e">
        <f>IF(U184&gt;100%,((U184-1)*10000),0)</f>
        <v>#VALUE!</v>
      </c>
      <c r="W184"/>
    </row>
    <row r="185" spans="1:23" x14ac:dyDescent="0.25">
      <c r="A185"/>
      <c r="B185"/>
      <c r="C185"/>
      <c r="D185"/>
      <c r="E185"/>
      <c r="F185"/>
      <c r="G185"/>
      <c r="H185"/>
      <c r="I185"/>
      <c r="J185"/>
      <c r="K185"/>
      <c r="L185"/>
      <c r="O185" s="26" t="str">
        <f>IFERROR(VLOOKUP(C:C,'Results Data'!A:F,6,FALSE), "Not Found")</f>
        <v>Not Found</v>
      </c>
      <c r="P185" s="27" t="str">
        <f>IFERROR(VLOOKUP(C:C,'Results Data'!A:M,13,FALSE), "Not Found")</f>
        <v>Not Found</v>
      </c>
      <c r="Q185" s="27" t="b">
        <f>AND('RIDE DATA'!$A$5&lt;'Registration Data'!$P185,'RIDE DATA'!$B$5&gt;'Registration Data'!$P185)</f>
        <v>0</v>
      </c>
      <c r="R185" s="27">
        <f>IF(Q185=TRUE,O185*0.03,0)</f>
        <v>0</v>
      </c>
      <c r="S185" s="25">
        <f>COUNTIF('Historical Registration Data'!D:D,'Registration Data'!C185)</f>
        <v>0</v>
      </c>
      <c r="T185" s="28" t="e">
        <f>R185+O185</f>
        <v>#VALUE!</v>
      </c>
      <c r="U185" s="29" t="e">
        <f>T185/F185</f>
        <v>#VALUE!</v>
      </c>
      <c r="V185" s="44" t="e">
        <f>IF(U185&gt;100%,((U185-1)*10000),0)</f>
        <v>#VALUE!</v>
      </c>
      <c r="W185"/>
    </row>
    <row r="186" spans="1:23" x14ac:dyDescent="0.25">
      <c r="A186"/>
      <c r="B186"/>
      <c r="C186"/>
      <c r="D186"/>
      <c r="E186"/>
      <c r="F186"/>
      <c r="G186"/>
      <c r="H186"/>
      <c r="I186"/>
      <c r="J186"/>
      <c r="K186"/>
      <c r="L186"/>
      <c r="O186" s="26" t="str">
        <f>IFERROR(VLOOKUP(C:C,'Results Data'!A:F,6,FALSE), "Not Found")</f>
        <v>Not Found</v>
      </c>
      <c r="P186" s="27" t="str">
        <f>IFERROR(VLOOKUP(C:C,'Results Data'!A:M,13,FALSE), "Not Found")</f>
        <v>Not Found</v>
      </c>
      <c r="Q186" s="27" t="b">
        <f>AND('RIDE DATA'!$A$5&lt;'Registration Data'!$P186,'RIDE DATA'!$B$5&gt;'Registration Data'!$P186)</f>
        <v>0</v>
      </c>
      <c r="R186" s="27">
        <f>IF(Q186=TRUE,O186*0.03,0)</f>
        <v>0</v>
      </c>
      <c r="S186" s="25">
        <f>COUNTIF('Historical Registration Data'!D:D,'Registration Data'!C186)</f>
        <v>0</v>
      </c>
      <c r="T186" s="28" t="e">
        <f>R186+O186</f>
        <v>#VALUE!</v>
      </c>
      <c r="U186" s="29" t="e">
        <f>T186/F186</f>
        <v>#VALUE!</v>
      </c>
      <c r="V186" s="44" t="e">
        <f>IF(U186&gt;100%,((U186-1)*10000),0)</f>
        <v>#VALUE!</v>
      </c>
      <c r="W186"/>
    </row>
    <row r="187" spans="1:23" x14ac:dyDescent="0.25">
      <c r="A187"/>
      <c r="B187"/>
      <c r="C187"/>
      <c r="D187"/>
      <c r="E187"/>
      <c r="F187"/>
      <c r="G187"/>
      <c r="H187"/>
      <c r="I187"/>
      <c r="J187"/>
      <c r="K187"/>
      <c r="L187"/>
      <c r="O187" s="26" t="str">
        <f>IFERROR(VLOOKUP(C:C,'Results Data'!A:F,6,FALSE), "Not Found")</f>
        <v>Not Found</v>
      </c>
      <c r="P187" s="27" t="str">
        <f>IFERROR(VLOOKUP(C:C,'Results Data'!A:M,13,FALSE), "Not Found")</f>
        <v>Not Found</v>
      </c>
      <c r="Q187" s="27" t="b">
        <f>AND('RIDE DATA'!$A$5&lt;'Registration Data'!$P187,'RIDE DATA'!$B$5&gt;'Registration Data'!$P187)</f>
        <v>0</v>
      </c>
      <c r="R187" s="27">
        <f>IF(Q187=TRUE,O187*0.03,0)</f>
        <v>0</v>
      </c>
      <c r="S187" s="25">
        <f>COUNTIF('Historical Registration Data'!D:D,'Registration Data'!C187)</f>
        <v>0</v>
      </c>
      <c r="T187" s="28" t="e">
        <f>R187+O187</f>
        <v>#VALUE!</v>
      </c>
      <c r="U187" s="29" t="e">
        <f>T187/F187</f>
        <v>#VALUE!</v>
      </c>
      <c r="V187" s="44" t="e">
        <f>IF(U187&gt;100%,((U187-1)*10000),0)</f>
        <v>#VALUE!</v>
      </c>
      <c r="W187"/>
    </row>
    <row r="188" spans="1:23" x14ac:dyDescent="0.25">
      <c r="A188"/>
      <c r="B188"/>
      <c r="C188"/>
      <c r="D188"/>
      <c r="E188"/>
      <c r="F188"/>
      <c r="G188"/>
      <c r="H188"/>
      <c r="I188"/>
      <c r="J188"/>
      <c r="K188"/>
      <c r="L188"/>
      <c r="O188" s="26" t="str">
        <f>IFERROR(VLOOKUP(C:C,'Results Data'!A:F,6,FALSE), "Not Found")</f>
        <v>Not Found</v>
      </c>
      <c r="P188" s="27" t="str">
        <f>IFERROR(VLOOKUP(C:C,'Results Data'!A:M,13,FALSE), "Not Found")</f>
        <v>Not Found</v>
      </c>
      <c r="Q188" s="27" t="b">
        <f>AND('RIDE DATA'!$A$5&lt;'Registration Data'!$P188,'RIDE DATA'!$B$5&gt;'Registration Data'!$P188)</f>
        <v>0</v>
      </c>
      <c r="R188" s="27">
        <f>IF(Q188=TRUE,O188*0.03,0)</f>
        <v>0</v>
      </c>
      <c r="S188" s="25">
        <f>COUNTIF('Historical Registration Data'!D:D,'Registration Data'!C188)</f>
        <v>0</v>
      </c>
      <c r="T188" s="28" t="e">
        <f>R188+O188</f>
        <v>#VALUE!</v>
      </c>
      <c r="U188" s="29" t="e">
        <f>T188/F188</f>
        <v>#VALUE!</v>
      </c>
      <c r="V188" s="44" t="e">
        <f>IF(U188&gt;100%,((U188-1)*10000),0)</f>
        <v>#VALUE!</v>
      </c>
      <c r="W188"/>
    </row>
    <row r="189" spans="1:23" x14ac:dyDescent="0.25">
      <c r="A189"/>
      <c r="B189"/>
      <c r="C189"/>
      <c r="D189"/>
      <c r="E189"/>
      <c r="F189"/>
      <c r="G189"/>
      <c r="H189"/>
      <c r="I189"/>
      <c r="J189"/>
      <c r="K189"/>
      <c r="L189"/>
      <c r="O189" s="26" t="str">
        <f>IFERROR(VLOOKUP(C:C,'Results Data'!A:F,6,FALSE), "Not Found")</f>
        <v>Not Found</v>
      </c>
      <c r="P189" s="27" t="str">
        <f>IFERROR(VLOOKUP(C:C,'Results Data'!A:M,13,FALSE), "Not Found")</f>
        <v>Not Found</v>
      </c>
      <c r="Q189" s="27" t="b">
        <f>AND('RIDE DATA'!$A$5&lt;'Registration Data'!$P189,'RIDE DATA'!$B$5&gt;'Registration Data'!$P189)</f>
        <v>0</v>
      </c>
      <c r="R189" s="27">
        <f>IF(Q189=TRUE,O189*0.03,0)</f>
        <v>0</v>
      </c>
      <c r="S189" s="25">
        <f>COUNTIF('Historical Registration Data'!D:D,'Registration Data'!C189)</f>
        <v>0</v>
      </c>
      <c r="T189" s="28" t="e">
        <f>R189+O189</f>
        <v>#VALUE!</v>
      </c>
      <c r="U189" s="29" t="e">
        <f>T189/F189</f>
        <v>#VALUE!</v>
      </c>
      <c r="V189" s="44" t="e">
        <f>IF(U189&gt;100%,((U189-1)*10000),0)</f>
        <v>#VALUE!</v>
      </c>
      <c r="W189"/>
    </row>
    <row r="190" spans="1:23" x14ac:dyDescent="0.25">
      <c r="A190"/>
      <c r="B190"/>
      <c r="C190"/>
      <c r="D190"/>
      <c r="E190"/>
      <c r="F190"/>
      <c r="G190"/>
      <c r="H190"/>
      <c r="I190"/>
      <c r="J190"/>
      <c r="K190"/>
      <c r="L190"/>
      <c r="O190" s="26" t="str">
        <f>IFERROR(VLOOKUP(C:C,'Results Data'!A:F,6,FALSE), "Not Found")</f>
        <v>Not Found</v>
      </c>
      <c r="P190" s="27" t="str">
        <f>IFERROR(VLOOKUP(C:C,'Results Data'!A:M,13,FALSE), "Not Found")</f>
        <v>Not Found</v>
      </c>
      <c r="Q190" s="27" t="b">
        <f>AND('RIDE DATA'!$A$5&lt;'Registration Data'!$P190,'RIDE DATA'!$B$5&gt;'Registration Data'!$P190)</f>
        <v>0</v>
      </c>
      <c r="R190" s="27">
        <f>IF(Q190=TRUE,O190*0.03,0)</f>
        <v>0</v>
      </c>
      <c r="S190" s="25">
        <f>COUNTIF('Historical Registration Data'!D:D,'Registration Data'!C190)</f>
        <v>0</v>
      </c>
      <c r="T190" s="28" t="e">
        <f>R190+O190</f>
        <v>#VALUE!</v>
      </c>
      <c r="U190" s="29" t="e">
        <f>T190/F190</f>
        <v>#VALUE!</v>
      </c>
      <c r="V190" s="44" t="e">
        <f>IF(U190&gt;100%,((U190-1)*10000),0)</f>
        <v>#VALUE!</v>
      </c>
      <c r="W190"/>
    </row>
    <row r="191" spans="1:23" x14ac:dyDescent="0.25">
      <c r="A191"/>
      <c r="B191"/>
      <c r="C191"/>
      <c r="D191"/>
      <c r="E191"/>
      <c r="F191"/>
      <c r="G191"/>
      <c r="H191"/>
      <c r="I191"/>
      <c r="J191"/>
      <c r="K191"/>
      <c r="L191"/>
      <c r="O191" s="26" t="str">
        <f>IFERROR(VLOOKUP(C:C,'Results Data'!A:F,6,FALSE), "Not Found")</f>
        <v>Not Found</v>
      </c>
      <c r="P191" s="27" t="str">
        <f>IFERROR(VLOOKUP(C:C,'Results Data'!A:M,13,FALSE), "Not Found")</f>
        <v>Not Found</v>
      </c>
      <c r="Q191" s="27" t="b">
        <f>AND('RIDE DATA'!$A$5&lt;'Registration Data'!$P191,'RIDE DATA'!$B$5&gt;'Registration Data'!$P191)</f>
        <v>0</v>
      </c>
      <c r="R191" s="27">
        <f>IF(Q191=TRUE,O191*0.03,0)</f>
        <v>0</v>
      </c>
      <c r="S191" s="25">
        <f>COUNTIF('Historical Registration Data'!D:D,'Registration Data'!C191)</f>
        <v>0</v>
      </c>
      <c r="T191" s="28" t="e">
        <f>R191+O191</f>
        <v>#VALUE!</v>
      </c>
      <c r="U191" s="29" t="e">
        <f>T191/F191</f>
        <v>#VALUE!</v>
      </c>
      <c r="V191" s="44" t="e">
        <f>IF(U191&gt;100%,((U191-1)*10000),0)</f>
        <v>#VALUE!</v>
      </c>
      <c r="W191"/>
    </row>
    <row r="192" spans="1:23" x14ac:dyDescent="0.25">
      <c r="A192"/>
      <c r="B192"/>
      <c r="C192"/>
      <c r="D192"/>
      <c r="E192"/>
      <c r="F192"/>
      <c r="G192"/>
      <c r="H192"/>
      <c r="I192"/>
      <c r="J192"/>
      <c r="K192"/>
      <c r="L192"/>
      <c r="O192" s="26" t="str">
        <f>IFERROR(VLOOKUP(C:C,'Results Data'!A:F,6,FALSE), "Not Found")</f>
        <v>Not Found</v>
      </c>
      <c r="P192" s="27" t="str">
        <f>IFERROR(VLOOKUP(C:C,'Results Data'!A:M,13,FALSE), "Not Found")</f>
        <v>Not Found</v>
      </c>
      <c r="Q192" s="27" t="b">
        <f>AND('RIDE DATA'!$A$5&lt;'Registration Data'!$P192,'RIDE DATA'!$B$5&gt;'Registration Data'!$P192)</f>
        <v>0</v>
      </c>
      <c r="R192" s="27">
        <f>IF(Q192=TRUE,O192*0.03,0)</f>
        <v>0</v>
      </c>
      <c r="S192" s="25">
        <f>COUNTIF('Historical Registration Data'!D:D,'Registration Data'!C192)</f>
        <v>0</v>
      </c>
      <c r="T192" s="28" t="e">
        <f>R192+O192</f>
        <v>#VALUE!</v>
      </c>
      <c r="U192" s="29" t="e">
        <f>T192/F192</f>
        <v>#VALUE!</v>
      </c>
      <c r="V192" s="44" t="e">
        <f>IF(U192&gt;100%,((U192-1)*10000),0)</f>
        <v>#VALUE!</v>
      </c>
      <c r="W192"/>
    </row>
    <row r="193" spans="1:23" x14ac:dyDescent="0.25">
      <c r="A193"/>
      <c r="B193"/>
      <c r="C193"/>
      <c r="D193"/>
      <c r="E193"/>
      <c r="F193"/>
      <c r="G193"/>
      <c r="H193"/>
      <c r="I193"/>
      <c r="J193"/>
      <c r="K193"/>
      <c r="L193"/>
      <c r="O193" s="26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Data'!$P193,'RIDE DATA'!$B$5&gt;'Registration Data'!$P193)</f>
        <v>0</v>
      </c>
      <c r="R193" s="27">
        <f>IF(Q193=TRUE,O193*0.03,0)</f>
        <v>0</v>
      </c>
      <c r="S193" s="25">
        <f>COUNTIF('Historical Registration Data'!D:D,'Registration Data'!C193)</f>
        <v>0</v>
      </c>
      <c r="T193" s="28" t="e">
        <f>R193+O193</f>
        <v>#VALUE!</v>
      </c>
      <c r="U193" s="29" t="e">
        <f>T193/F193</f>
        <v>#VALUE!</v>
      </c>
      <c r="V193" s="44" t="e">
        <f>IF(U193&gt;100%,((U193-1)*10000),0)</f>
        <v>#VALUE!</v>
      </c>
      <c r="W193"/>
    </row>
    <row r="194" spans="1:23" x14ac:dyDescent="0.25">
      <c r="A194"/>
      <c r="B194"/>
      <c r="C194"/>
      <c r="D194"/>
      <c r="E194"/>
      <c r="F194"/>
      <c r="G194"/>
      <c r="H194"/>
      <c r="I194"/>
      <c r="J194"/>
      <c r="K194"/>
      <c r="L194"/>
      <c r="O194" s="26" t="str">
        <f>IFERROR(VLOOKUP(C:C,'Results Data'!A:F,6,FALSE), "Not Found")</f>
        <v>Not Found</v>
      </c>
      <c r="P194" s="27" t="str">
        <f>IFERROR(VLOOKUP(C:C,'Results Data'!A:M,13,FALSE), "Not Found")</f>
        <v>Not Found</v>
      </c>
      <c r="Q194" s="27" t="b">
        <f>AND('RIDE DATA'!$A$5&lt;'Registration Data'!$P194,'RIDE DATA'!$B$5&gt;'Registration Data'!$P194)</f>
        <v>0</v>
      </c>
      <c r="R194" s="27">
        <f>IF(Q194=TRUE,O194*0.03,0)</f>
        <v>0</v>
      </c>
      <c r="S194" s="25">
        <f>COUNTIF('Historical Registration Data'!D:D,'Registration Data'!C194)</f>
        <v>0</v>
      </c>
      <c r="T194" s="28" t="e">
        <f>R194+O194</f>
        <v>#VALUE!</v>
      </c>
      <c r="U194" s="29" t="e">
        <f>T194/F194</f>
        <v>#VALUE!</v>
      </c>
      <c r="V194" s="44" t="e">
        <f>IF(U194&gt;100%,((U194-1)*10000),0)</f>
        <v>#VALUE!</v>
      </c>
      <c r="W194"/>
    </row>
    <row r="195" spans="1:23" x14ac:dyDescent="0.25">
      <c r="A195"/>
      <c r="B195"/>
      <c r="C195"/>
      <c r="D195"/>
      <c r="E195"/>
      <c r="F195"/>
      <c r="G195"/>
      <c r="H195"/>
      <c r="I195"/>
      <c r="J195"/>
      <c r="K195"/>
      <c r="L195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Data'!$P195,'RIDE DATA'!$B$5&gt;'Registration Data'!$P195)</f>
        <v>0</v>
      </c>
      <c r="R195" s="27">
        <f>IF(Q195=TRUE,O195*0.03,0)</f>
        <v>0</v>
      </c>
      <c r="S195" s="25">
        <f>COUNTIF('Historical Registration Data'!D:D,'Registration Data'!C195)</f>
        <v>0</v>
      </c>
      <c r="T195" s="28" t="e">
        <f>R195+O195</f>
        <v>#VALUE!</v>
      </c>
      <c r="U195" s="29" t="e">
        <f>T195/F195</f>
        <v>#VALUE!</v>
      </c>
      <c r="V195" s="44" t="e">
        <f>IF(U195&gt;100%,((U195-1)*10000),0)</f>
        <v>#VALUE!</v>
      </c>
      <c r="W195"/>
    </row>
    <row r="196" spans="1:23" x14ac:dyDescent="0.25">
      <c r="A196"/>
      <c r="B196"/>
      <c r="C196"/>
      <c r="D196"/>
      <c r="E196"/>
      <c r="F196"/>
      <c r="G196"/>
      <c r="H196"/>
      <c r="I196"/>
      <c r="J196"/>
      <c r="K196"/>
      <c r="L196"/>
      <c r="O196" s="26" t="str">
        <f>IFERROR(VLOOKUP(C:C,'Results Data'!A:F,6,FALSE), "Not Found")</f>
        <v>Not Found</v>
      </c>
      <c r="P196" s="27" t="str">
        <f>IFERROR(VLOOKUP(C:C,'Results Data'!A:M,13,FALSE), "Not Found")</f>
        <v>Not Found</v>
      </c>
      <c r="Q196" s="27" t="b">
        <f>AND('RIDE DATA'!$A$5&lt;'Registration Data'!$P196,'RIDE DATA'!$B$5&gt;'Registration Data'!$P196)</f>
        <v>0</v>
      </c>
      <c r="R196" s="27">
        <f>IF(Q196=TRUE,O196*0.03,0)</f>
        <v>0</v>
      </c>
      <c r="S196" s="25">
        <f>COUNTIF('Historical Registration Data'!D:D,'Registration Data'!C196)</f>
        <v>0</v>
      </c>
      <c r="T196" s="28" t="e">
        <f>R196+O196</f>
        <v>#VALUE!</v>
      </c>
      <c r="U196" s="29" t="e">
        <f>T196/F196</f>
        <v>#VALUE!</v>
      </c>
      <c r="V196" s="44" t="e">
        <f>IF(U196&gt;100%,((U196-1)*10000),0)</f>
        <v>#VALUE!</v>
      </c>
      <c r="W196"/>
    </row>
    <row r="197" spans="1:23" x14ac:dyDescent="0.25">
      <c r="A197"/>
      <c r="B197"/>
      <c r="C197"/>
      <c r="D197"/>
      <c r="E197"/>
      <c r="F197"/>
      <c r="G197"/>
      <c r="H197"/>
      <c r="I197"/>
      <c r="J197"/>
      <c r="K197"/>
      <c r="L197"/>
      <c r="O197" s="26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Data'!$P197,'RIDE DATA'!$B$5&gt;'Registration Data'!$P197)</f>
        <v>0</v>
      </c>
      <c r="R197" s="27">
        <f>IF(Q197=TRUE,O197*0.03,0)</f>
        <v>0</v>
      </c>
      <c r="S197" s="25">
        <f>COUNTIF('Historical Registration Data'!D:D,'Registration Data'!C197)</f>
        <v>0</v>
      </c>
      <c r="T197" s="28" t="e">
        <f>R197+O197</f>
        <v>#VALUE!</v>
      </c>
      <c r="U197" s="29" t="e">
        <f>T197/F197</f>
        <v>#VALUE!</v>
      </c>
      <c r="V197" s="44" t="e">
        <f>IF(U197&gt;100%,((U197-1)*10000),0)</f>
        <v>#VALUE!</v>
      </c>
      <c r="W197"/>
    </row>
    <row r="198" spans="1:23" x14ac:dyDescent="0.25">
      <c r="A198"/>
      <c r="B198"/>
      <c r="C198"/>
      <c r="D198"/>
      <c r="E198"/>
      <c r="F198"/>
      <c r="G198"/>
      <c r="H198"/>
      <c r="I198"/>
      <c r="J198"/>
      <c r="K198"/>
      <c r="L198"/>
      <c r="O198" s="26" t="str">
        <f>IFERROR(VLOOKUP(C:C,'Results Data'!A:F,6,FALSE), "Not Found")</f>
        <v>Not Found</v>
      </c>
      <c r="P198" s="27" t="str">
        <f>IFERROR(VLOOKUP(C:C,'Results Data'!A:M,13,FALSE), "Not Found")</f>
        <v>Not Found</v>
      </c>
      <c r="Q198" s="27" t="b">
        <f>AND('RIDE DATA'!$A$5&lt;'Registration Data'!$P198,'RIDE DATA'!$B$5&gt;'Registration Data'!$P198)</f>
        <v>0</v>
      </c>
      <c r="R198" s="27">
        <f>IF(Q198=TRUE,O198*0.03,0)</f>
        <v>0</v>
      </c>
      <c r="S198" s="25">
        <f>COUNTIF('Historical Registration Data'!D:D,'Registration Data'!C198)</f>
        <v>0</v>
      </c>
      <c r="T198" s="28" t="e">
        <f>R198+O198</f>
        <v>#VALUE!</v>
      </c>
      <c r="U198" s="29" t="e">
        <f>T198/F198</f>
        <v>#VALUE!</v>
      </c>
      <c r="V198" s="44" t="e">
        <f>IF(U198&gt;100%,((U198-1)*10000),0)</f>
        <v>#VALUE!</v>
      </c>
      <c r="W198"/>
    </row>
    <row r="199" spans="1:23" x14ac:dyDescent="0.25">
      <c r="A199"/>
      <c r="B199"/>
      <c r="C199"/>
      <c r="D199"/>
      <c r="E199"/>
      <c r="F199"/>
      <c r="G199"/>
      <c r="H199"/>
      <c r="I199"/>
      <c r="J199"/>
      <c r="K199"/>
      <c r="L199"/>
      <c r="O199" s="26" t="str">
        <f>IFERROR(VLOOKUP(C:C,'Results Data'!A:F,6,FALSE), "Not Found")</f>
        <v>Not Found</v>
      </c>
      <c r="P199" s="27" t="str">
        <f>IFERROR(VLOOKUP(C:C,'Results Data'!A:M,13,FALSE), "Not Found")</f>
        <v>Not Found</v>
      </c>
      <c r="Q199" s="27" t="b">
        <f>AND('RIDE DATA'!$A$5&lt;'Registration Data'!$P199,'RIDE DATA'!$B$5&gt;'Registration Data'!$P199)</f>
        <v>0</v>
      </c>
      <c r="R199" s="27">
        <f>IF(Q199=TRUE,O199*0.03,0)</f>
        <v>0</v>
      </c>
      <c r="S199" s="25">
        <f>COUNTIF('Historical Registration Data'!D:D,'Registration Data'!C199)</f>
        <v>0</v>
      </c>
      <c r="T199" s="28" t="e">
        <f>R199+O199</f>
        <v>#VALUE!</v>
      </c>
      <c r="U199" s="29" t="e">
        <f>T199/F199</f>
        <v>#VALUE!</v>
      </c>
      <c r="V199" s="44" t="e">
        <f>IF(U199&gt;100%,((U199-1)*10000),0)</f>
        <v>#VALUE!</v>
      </c>
      <c r="W199"/>
    </row>
    <row r="200" spans="1:23" x14ac:dyDescent="0.25">
      <c r="A200"/>
      <c r="B200"/>
      <c r="C200"/>
      <c r="D200"/>
      <c r="E200"/>
      <c r="F200"/>
      <c r="G200"/>
      <c r="H200"/>
      <c r="I200"/>
      <c r="J200"/>
      <c r="K200"/>
      <c r="L200"/>
      <c r="O200" s="26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Data'!$P200,'RIDE DATA'!$B$5&gt;'Registration Data'!$P200)</f>
        <v>0</v>
      </c>
      <c r="R200" s="27">
        <f>IF(Q200=TRUE,O200*0.03,0)</f>
        <v>0</v>
      </c>
      <c r="S200" s="25">
        <f>COUNTIF('Historical Registration Data'!D:D,'Registration Data'!C200)</f>
        <v>0</v>
      </c>
      <c r="T200" s="28" t="e">
        <f>R200+O200</f>
        <v>#VALUE!</v>
      </c>
      <c r="U200" s="29" t="e">
        <f>T200/F200</f>
        <v>#VALUE!</v>
      </c>
      <c r="V200" s="44" t="e">
        <f>IF(U200&gt;100%,((U200-1)*10000),0)</f>
        <v>#VALUE!</v>
      </c>
      <c r="W200"/>
    </row>
    <row r="201" spans="1:23" x14ac:dyDescent="0.25">
      <c r="A201"/>
      <c r="B201"/>
      <c r="C201"/>
      <c r="D201"/>
      <c r="E201"/>
      <c r="F201"/>
      <c r="G201"/>
      <c r="H201"/>
      <c r="I201"/>
      <c r="J201"/>
      <c r="K201"/>
      <c r="L201"/>
      <c r="O201" s="26" t="str">
        <f>IFERROR(VLOOKUP(C:C,'Results Data'!A:F,6,FALSE), "Not Found")</f>
        <v>Not Found</v>
      </c>
      <c r="P201" s="27" t="str">
        <f>IFERROR(VLOOKUP(C:C,'Results Data'!A:M,13,FALSE), "Not Found")</f>
        <v>Not Found</v>
      </c>
      <c r="Q201" s="27" t="b">
        <f>AND('RIDE DATA'!$A$5&lt;'Registration Data'!$P201,'RIDE DATA'!$B$5&gt;'Registration Data'!$P201)</f>
        <v>0</v>
      </c>
      <c r="R201" s="27">
        <f>IF(Q201=TRUE,O201*0.03,0)</f>
        <v>0</v>
      </c>
      <c r="S201" s="25">
        <f>COUNTIF('Historical Registration Data'!D:D,'Registration Data'!C201)</f>
        <v>0</v>
      </c>
      <c r="T201" s="28" t="e">
        <f>R201+O201</f>
        <v>#VALUE!</v>
      </c>
      <c r="U201" s="29" t="e">
        <f>T201/F201</f>
        <v>#VALUE!</v>
      </c>
      <c r="V201" s="44" t="e">
        <f>IF(U201&gt;100%,((U201-1)*10000),0)</f>
        <v>#VALUE!</v>
      </c>
      <c r="W201"/>
    </row>
    <row r="202" spans="1:23" x14ac:dyDescent="0.25">
      <c r="A202"/>
      <c r="B202"/>
      <c r="C202"/>
      <c r="D202"/>
      <c r="E202"/>
      <c r="F202"/>
      <c r="G202"/>
      <c r="H202"/>
      <c r="I202"/>
      <c r="J202"/>
      <c r="K202"/>
      <c r="L202"/>
      <c r="O202" s="26" t="str">
        <f>IFERROR(VLOOKUP(C:C,'Results Data'!A:F,6,FALSE), "Not Found")</f>
        <v>Not Found</v>
      </c>
      <c r="P202" s="27" t="str">
        <f>IFERROR(VLOOKUP(C:C,'Results Data'!A:M,13,FALSE), "Not Found")</f>
        <v>Not Found</v>
      </c>
      <c r="Q202" s="27" t="b">
        <f>AND('RIDE DATA'!$A$5&lt;'Registration Data'!$P202,'RIDE DATA'!$B$5&gt;'Registration Data'!$P202)</f>
        <v>0</v>
      </c>
      <c r="R202" s="27">
        <f>IF(Q202=TRUE,O202*0.03,0)</f>
        <v>0</v>
      </c>
      <c r="S202" s="25">
        <f>COUNTIF('Historical Registration Data'!D:D,'Registration Data'!C202)</f>
        <v>0</v>
      </c>
      <c r="T202" s="28" t="e">
        <f>R202+O202</f>
        <v>#VALUE!</v>
      </c>
      <c r="U202" s="29" t="e">
        <f>T202/F202</f>
        <v>#VALUE!</v>
      </c>
      <c r="V202" s="44" t="e">
        <f>IF(U202&gt;100%,((U202-1)*10000),0)</f>
        <v>#VALUE!</v>
      </c>
      <c r="W202"/>
    </row>
    <row r="203" spans="1:23" x14ac:dyDescent="0.25">
      <c r="A203"/>
      <c r="B203"/>
      <c r="C203"/>
      <c r="D203"/>
      <c r="E203"/>
      <c r="F203"/>
      <c r="G203"/>
      <c r="H203"/>
      <c r="I203"/>
      <c r="J203"/>
      <c r="K203"/>
      <c r="L203"/>
      <c r="O203" s="26" t="str">
        <f>IFERROR(VLOOKUP(C:C,'Results Data'!A:F,6,FALSE), "Not Found")</f>
        <v>Not Found</v>
      </c>
      <c r="P203" s="27" t="str">
        <f>IFERROR(VLOOKUP(C:C,'Results Data'!A:M,13,FALSE), "Not Found")</f>
        <v>Not Found</v>
      </c>
      <c r="Q203" s="27" t="b">
        <f>AND('RIDE DATA'!$A$5&lt;'Registration Data'!$P203,'RIDE DATA'!$B$5&gt;'Registration Data'!$P203)</f>
        <v>0</v>
      </c>
      <c r="R203" s="27">
        <f>IF(Q203=TRUE,O203*0.03,0)</f>
        <v>0</v>
      </c>
      <c r="S203" s="25">
        <f>COUNTIF('Historical Registration Data'!D:D,'Registration Data'!C203)</f>
        <v>0</v>
      </c>
      <c r="T203" s="28" t="e">
        <f>R203+O203</f>
        <v>#VALUE!</v>
      </c>
      <c r="U203" s="29" t="e">
        <f>T203/F203</f>
        <v>#VALUE!</v>
      </c>
      <c r="V203" s="44" t="e">
        <f>IF(U203&gt;100%,((U203-1)*10000),0)</f>
        <v>#VALUE!</v>
      </c>
      <c r="W203"/>
    </row>
    <row r="204" spans="1:23" x14ac:dyDescent="0.25">
      <c r="A204"/>
      <c r="B204"/>
      <c r="C204"/>
      <c r="D204"/>
      <c r="E204"/>
      <c r="F204"/>
      <c r="G204"/>
      <c r="H204"/>
      <c r="I204"/>
      <c r="J204"/>
      <c r="K204"/>
      <c r="L204"/>
      <c r="O204" s="26" t="str">
        <f>IFERROR(VLOOKUP(C:C,'Results Data'!A:F,6,FALSE), "Not Found")</f>
        <v>Not Found</v>
      </c>
      <c r="P204" s="27" t="str">
        <f>IFERROR(VLOOKUP(C:C,'Results Data'!A:M,13,FALSE), "Not Found")</f>
        <v>Not Found</v>
      </c>
      <c r="Q204" s="27" t="b">
        <f>AND('RIDE DATA'!$A$5&lt;'Registration Data'!$P204,'RIDE DATA'!$B$5&gt;'Registration Data'!$P204)</f>
        <v>0</v>
      </c>
      <c r="R204" s="27">
        <f>IF(Q204=TRUE,O204*0.03,0)</f>
        <v>0</v>
      </c>
      <c r="S204" s="25">
        <f>COUNTIF('Historical Registration Data'!D:D,'Registration Data'!C204)</f>
        <v>0</v>
      </c>
      <c r="T204" s="28" t="e">
        <f>R204+O204</f>
        <v>#VALUE!</v>
      </c>
      <c r="U204" s="29" t="e">
        <f>T204/F204</f>
        <v>#VALUE!</v>
      </c>
      <c r="V204" s="44" t="e">
        <f>IF(U204&gt;100%,((U204-1)*10000),0)</f>
        <v>#VALUE!</v>
      </c>
      <c r="W204"/>
    </row>
    <row r="205" spans="1:23" x14ac:dyDescent="0.25">
      <c r="A205"/>
      <c r="B205"/>
      <c r="C205"/>
      <c r="D205"/>
      <c r="E205"/>
      <c r="F205"/>
      <c r="G205"/>
      <c r="H205"/>
      <c r="I205"/>
      <c r="J205"/>
      <c r="K205"/>
      <c r="L205"/>
      <c r="O205" s="26" t="str">
        <f>IFERROR(VLOOKUP(C:C,'Results Data'!A:F,6,FALSE), "Not Found")</f>
        <v>Not Found</v>
      </c>
      <c r="P205" s="27" t="str">
        <f>IFERROR(VLOOKUP(C:C,'Results Data'!A:M,13,FALSE), "Not Found")</f>
        <v>Not Found</v>
      </c>
      <c r="Q205" s="27" t="b">
        <f>AND('RIDE DATA'!$A$5&lt;'Registration Data'!$P205,'RIDE DATA'!$B$5&gt;'Registration Data'!$P205)</f>
        <v>0</v>
      </c>
      <c r="R205" s="27">
        <f>IF(Q205=TRUE,O205*0.03,0)</f>
        <v>0</v>
      </c>
      <c r="S205" s="25">
        <f>COUNTIF('Historical Registration Data'!D:D,'Registration Data'!C205)</f>
        <v>0</v>
      </c>
      <c r="T205" s="28" t="e">
        <f>R205+O205</f>
        <v>#VALUE!</v>
      </c>
      <c r="U205" s="29" t="e">
        <f>T205/F205</f>
        <v>#VALUE!</v>
      </c>
      <c r="V205" s="44" t="e">
        <f>IF(U205&gt;100%,((U205-1)*10000),0)</f>
        <v>#VALUE!</v>
      </c>
      <c r="W205"/>
    </row>
    <row r="206" spans="1:23" x14ac:dyDescent="0.25">
      <c r="A206"/>
      <c r="B206"/>
      <c r="C206"/>
      <c r="D206"/>
      <c r="E206"/>
      <c r="F206"/>
      <c r="G206"/>
      <c r="H206"/>
      <c r="I206"/>
      <c r="J206"/>
      <c r="K206"/>
      <c r="L206"/>
      <c r="O206" s="26" t="str">
        <f>IFERROR(VLOOKUP(C:C,'Results Data'!A:F,6,FALSE), "Not Found")</f>
        <v>Not Found</v>
      </c>
      <c r="P206" s="27" t="str">
        <f>IFERROR(VLOOKUP(C:C,'Results Data'!A:M,13,FALSE), "Not Found")</f>
        <v>Not Found</v>
      </c>
      <c r="Q206" s="27" t="b">
        <f>AND('RIDE DATA'!$A$5&lt;'Registration Data'!$P206,'RIDE DATA'!$B$5&gt;'Registration Data'!$P206)</f>
        <v>0</v>
      </c>
      <c r="R206" s="27">
        <f>IF(Q206=TRUE,O206*0.03,0)</f>
        <v>0</v>
      </c>
      <c r="S206" s="25">
        <f>COUNTIF('Historical Registration Data'!D:D,'Registration Data'!C206)</f>
        <v>0</v>
      </c>
      <c r="T206" s="28" t="e">
        <f>R206+O206</f>
        <v>#VALUE!</v>
      </c>
      <c r="U206" s="29" t="e">
        <f>T206/F206</f>
        <v>#VALUE!</v>
      </c>
      <c r="V206" s="44" t="e">
        <f>IF(U206&gt;100%,((U206-1)*10000),0)</f>
        <v>#VALUE!</v>
      </c>
      <c r="W206"/>
    </row>
    <row r="207" spans="1:23" x14ac:dyDescent="0.25">
      <c r="A207"/>
      <c r="B207"/>
      <c r="C207"/>
      <c r="D207"/>
      <c r="E207"/>
      <c r="F207"/>
      <c r="G207"/>
      <c r="H207"/>
      <c r="I207"/>
      <c r="J207"/>
      <c r="K207"/>
      <c r="L207"/>
      <c r="O207" s="26" t="str">
        <f>IFERROR(VLOOKUP(C:C,'Results Data'!A:F,6,FALSE), "Not Found")</f>
        <v>Not Found</v>
      </c>
      <c r="P207" s="27" t="str">
        <f>IFERROR(VLOOKUP(C:C,'Results Data'!A:M,13,FALSE), "Not Found")</f>
        <v>Not Found</v>
      </c>
      <c r="Q207" s="27" t="b">
        <f>AND('RIDE DATA'!$A$5&lt;'Registration Data'!$P207,'RIDE DATA'!$B$5&gt;'Registration Data'!$P207)</f>
        <v>0</v>
      </c>
      <c r="R207" s="27">
        <f>IF(Q207=TRUE,O207*0.03,0)</f>
        <v>0</v>
      </c>
      <c r="S207" s="25">
        <f>COUNTIF('Historical Registration Data'!D:D,'Registration Data'!C207)</f>
        <v>0</v>
      </c>
      <c r="T207" s="28" t="e">
        <f>R207+O207</f>
        <v>#VALUE!</v>
      </c>
      <c r="U207" s="29" t="e">
        <f>T207/F207</f>
        <v>#VALUE!</v>
      </c>
      <c r="V207" s="44" t="e">
        <f>IF(U207&gt;100%,((U207-1)*10000),0)</f>
        <v>#VALUE!</v>
      </c>
      <c r="W207"/>
    </row>
    <row r="208" spans="1:23" x14ac:dyDescent="0.25">
      <c r="A208"/>
      <c r="B208"/>
      <c r="C208"/>
      <c r="D208"/>
      <c r="E208"/>
      <c r="F208"/>
      <c r="G208"/>
      <c r="H208"/>
      <c r="I208"/>
      <c r="J208"/>
      <c r="K208"/>
      <c r="L208"/>
      <c r="O208" s="26" t="str">
        <f>IFERROR(VLOOKUP(C:C,'Results Data'!A:F,6,FALSE), "Not Found")</f>
        <v>Not Found</v>
      </c>
      <c r="P208" s="27" t="str">
        <f>IFERROR(VLOOKUP(C:C,'Results Data'!A:M,13,FALSE), "Not Found")</f>
        <v>Not Found</v>
      </c>
      <c r="Q208" s="27" t="b">
        <f>AND('RIDE DATA'!$A$5&lt;'Registration Data'!$P208,'RIDE DATA'!$B$5&gt;'Registration Data'!$P208)</f>
        <v>0</v>
      </c>
      <c r="R208" s="27">
        <f>IF(Q208=TRUE,O208*0.03,0)</f>
        <v>0</v>
      </c>
      <c r="S208" s="25">
        <f>COUNTIF('Historical Registration Data'!D:D,'Registration Data'!C208)</f>
        <v>0</v>
      </c>
      <c r="T208" s="28" t="e">
        <f>R208+O208</f>
        <v>#VALUE!</v>
      </c>
      <c r="U208" s="29" t="e">
        <f>T208/F208</f>
        <v>#VALUE!</v>
      </c>
      <c r="V208" s="44" t="e">
        <f>IF(U208&gt;100%,((U208-1)*10000),0)</f>
        <v>#VALUE!</v>
      </c>
      <c r="W208"/>
    </row>
    <row r="209" spans="1:23" x14ac:dyDescent="0.25">
      <c r="A209"/>
      <c r="B209"/>
      <c r="C209"/>
      <c r="D209"/>
      <c r="E209"/>
      <c r="F209"/>
      <c r="G209"/>
      <c r="H209"/>
      <c r="I209"/>
      <c r="J209"/>
      <c r="K209"/>
      <c r="L209"/>
      <c r="O209" s="26" t="str">
        <f>IFERROR(VLOOKUP(C:C,'Results Data'!A:F,6,FALSE), "Not Found")</f>
        <v>Not Found</v>
      </c>
      <c r="P209" s="27" t="str">
        <f>IFERROR(VLOOKUP(C:C,'Results Data'!A:M,13,FALSE), "Not Found")</f>
        <v>Not Found</v>
      </c>
      <c r="Q209" s="27" t="b">
        <f>AND('RIDE DATA'!$A$5&lt;'Registration Data'!$P209,'RIDE DATA'!$B$5&gt;'Registration Data'!$P209)</f>
        <v>0</v>
      </c>
      <c r="R209" s="27">
        <f>IF(Q209=TRUE,O209*0.03,0)</f>
        <v>0</v>
      </c>
      <c r="S209" s="25">
        <f>COUNTIF('Historical Registration Data'!D:D,'Registration Data'!C209)</f>
        <v>0</v>
      </c>
      <c r="T209" s="28" t="e">
        <f>R209+O209</f>
        <v>#VALUE!</v>
      </c>
      <c r="U209" s="29" t="e">
        <f>T209/F209</f>
        <v>#VALUE!</v>
      </c>
      <c r="V209" s="44" t="e">
        <f>IF(U209&gt;100%,((U209-1)*10000),0)</f>
        <v>#VALUE!</v>
      </c>
      <c r="W209"/>
    </row>
    <row r="210" spans="1:23" x14ac:dyDescent="0.25">
      <c r="A210"/>
      <c r="B210"/>
      <c r="C210"/>
      <c r="D210"/>
      <c r="E210"/>
      <c r="F210"/>
      <c r="G210"/>
      <c r="H210"/>
      <c r="I210"/>
      <c r="J210"/>
      <c r="K210"/>
      <c r="L210"/>
      <c r="O210" s="26" t="str">
        <f>IFERROR(VLOOKUP(C:C,'Results Data'!A:F,6,FALSE), "Not Found")</f>
        <v>Not Found</v>
      </c>
      <c r="P210" s="27" t="str">
        <f>IFERROR(VLOOKUP(C:C,'Results Data'!A:M,13,FALSE), "Not Found")</f>
        <v>Not Found</v>
      </c>
      <c r="Q210" s="27" t="b">
        <f>AND('RIDE DATA'!$A$5&lt;'Registration Data'!$P210,'RIDE DATA'!$B$5&gt;'Registration Data'!$P210)</f>
        <v>0</v>
      </c>
      <c r="R210" s="27">
        <f>IF(Q210=TRUE,O210*0.03,0)</f>
        <v>0</v>
      </c>
      <c r="S210" s="25">
        <f>COUNTIF('Historical Registration Data'!D:D,'Registration Data'!C210)</f>
        <v>0</v>
      </c>
      <c r="T210" s="28" t="e">
        <f>R210+O210</f>
        <v>#VALUE!</v>
      </c>
      <c r="U210" s="29" t="e">
        <f>T210/F210</f>
        <v>#VALUE!</v>
      </c>
      <c r="V210" s="44" t="e">
        <f>IF(U210&gt;100%,((U210-1)*10000),0)</f>
        <v>#VALUE!</v>
      </c>
      <c r="W210"/>
    </row>
    <row r="211" spans="1:23" x14ac:dyDescent="0.25">
      <c r="A211"/>
      <c r="B211"/>
      <c r="C211"/>
      <c r="D211"/>
      <c r="E211"/>
      <c r="F211"/>
      <c r="G211"/>
      <c r="H211"/>
      <c r="I211"/>
      <c r="J211"/>
      <c r="K211"/>
      <c r="L211"/>
      <c r="O211" s="26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Data'!$P211,'RIDE DATA'!$B$5&gt;'Registration Data'!$P211)</f>
        <v>0</v>
      </c>
      <c r="R211" s="27">
        <f>IF(Q211=TRUE,O211*0.03,0)</f>
        <v>0</v>
      </c>
      <c r="S211" s="25">
        <f>COUNTIF('Historical Registration Data'!D:D,'Registration Data'!C211)</f>
        <v>0</v>
      </c>
      <c r="T211" s="28" t="e">
        <f>R211+O211</f>
        <v>#VALUE!</v>
      </c>
      <c r="U211" s="29" t="e">
        <f>T211/F211</f>
        <v>#VALUE!</v>
      </c>
      <c r="V211" s="44" t="e">
        <f>IF(U211&gt;100%,((U211-1)*10000),0)</f>
        <v>#VALUE!</v>
      </c>
      <c r="W211"/>
    </row>
    <row r="212" spans="1:23" x14ac:dyDescent="0.25">
      <c r="A212"/>
      <c r="B212"/>
      <c r="C212"/>
      <c r="D212"/>
      <c r="E212"/>
      <c r="F212"/>
      <c r="G212"/>
      <c r="H212"/>
      <c r="I212"/>
      <c r="J212"/>
      <c r="K212"/>
      <c r="L212"/>
      <c r="O212" s="26" t="str">
        <f>IFERROR(VLOOKUP(C:C,'Results Data'!A:F,6,FALSE), "Not Found")</f>
        <v>Not Found</v>
      </c>
      <c r="P212" s="27" t="str">
        <f>IFERROR(VLOOKUP(C:C,'Results Data'!A:M,13,FALSE), "Not Found")</f>
        <v>Not Found</v>
      </c>
      <c r="Q212" s="27" t="b">
        <f>AND('RIDE DATA'!$A$5&lt;'Registration Data'!$P212,'RIDE DATA'!$B$5&gt;'Registration Data'!$P212)</f>
        <v>0</v>
      </c>
      <c r="R212" s="27">
        <f>IF(Q212=TRUE,O212*0.03,0)</f>
        <v>0</v>
      </c>
      <c r="S212" s="25">
        <f>COUNTIF('Historical Registration Data'!D:D,'Registration Data'!C212)</f>
        <v>0</v>
      </c>
      <c r="T212" s="28" t="e">
        <f>R212+O212</f>
        <v>#VALUE!</v>
      </c>
      <c r="U212" s="29" t="e">
        <f>T212/F212</f>
        <v>#VALUE!</v>
      </c>
      <c r="V212" s="44" t="e">
        <f>IF(U212&gt;100%,((U212-1)*10000),0)</f>
        <v>#VALUE!</v>
      </c>
      <c r="W212"/>
    </row>
    <row r="213" spans="1:23" x14ac:dyDescent="0.25">
      <c r="A213"/>
      <c r="B213"/>
      <c r="C213"/>
      <c r="D213"/>
      <c r="E213"/>
      <c r="F213"/>
      <c r="G213"/>
      <c r="H213"/>
      <c r="I213"/>
      <c r="J213"/>
      <c r="K213"/>
      <c r="L213"/>
      <c r="O213" s="26" t="str">
        <f>IFERROR(VLOOKUP(C:C,'Results Data'!A:F,6,FALSE), "Not Found")</f>
        <v>Not Found</v>
      </c>
      <c r="P213" s="27" t="str">
        <f>IFERROR(VLOOKUP(C:C,'Results Data'!A:M,13,FALSE), "Not Found")</f>
        <v>Not Found</v>
      </c>
      <c r="Q213" s="27" t="b">
        <f>AND('RIDE DATA'!$A$5&lt;'Registration Data'!$P213,'RIDE DATA'!$B$5&gt;'Registration Data'!$P213)</f>
        <v>0</v>
      </c>
      <c r="R213" s="27">
        <f>IF(Q213=TRUE,O213*0.03,0)</f>
        <v>0</v>
      </c>
      <c r="S213" s="25">
        <f>COUNTIF('Historical Registration Data'!D:D,'Registration Data'!C213)</f>
        <v>0</v>
      </c>
      <c r="T213" s="28" t="e">
        <f>R213+O213</f>
        <v>#VALUE!</v>
      </c>
      <c r="U213" s="29" t="e">
        <f>T213/F213</f>
        <v>#VALUE!</v>
      </c>
      <c r="V213" s="44" t="e">
        <f>IF(U213&gt;100%,((U213-1)*10000),0)</f>
        <v>#VALUE!</v>
      </c>
      <c r="W213"/>
    </row>
    <row r="214" spans="1:23" x14ac:dyDescent="0.25">
      <c r="A214"/>
      <c r="B214"/>
      <c r="C214"/>
      <c r="D214"/>
      <c r="E214"/>
      <c r="F214"/>
      <c r="G214"/>
      <c r="H214"/>
      <c r="I214"/>
      <c r="J214"/>
      <c r="K214"/>
      <c r="L214"/>
      <c r="O214" s="26" t="str">
        <f>IFERROR(VLOOKUP(C:C,'Results Data'!A:F,6,FALSE), "Not Found")</f>
        <v>Not Found</v>
      </c>
      <c r="P214" s="27" t="str">
        <f>IFERROR(VLOOKUP(C:C,'Results Data'!A:M,13,FALSE), "Not Found")</f>
        <v>Not Found</v>
      </c>
      <c r="Q214" s="27" t="b">
        <f>AND('RIDE DATA'!$A$5&lt;'Registration Data'!$P214,'RIDE DATA'!$B$5&gt;'Registration Data'!$P214)</f>
        <v>0</v>
      </c>
      <c r="R214" s="27">
        <f>IF(Q214=TRUE,O214*0.03,0)</f>
        <v>0</v>
      </c>
      <c r="S214" s="25">
        <f>COUNTIF('Historical Registration Data'!D:D,'Registration Data'!C214)</f>
        <v>0</v>
      </c>
      <c r="T214" s="28" t="e">
        <f>R214+O214</f>
        <v>#VALUE!</v>
      </c>
      <c r="U214" s="29" t="e">
        <f>T214/F214</f>
        <v>#VALUE!</v>
      </c>
      <c r="V214" s="44" t="e">
        <f>IF(U214&gt;100%,((U214-1)*10000),0)</f>
        <v>#VALUE!</v>
      </c>
      <c r="W214"/>
    </row>
    <row r="215" spans="1:23" x14ac:dyDescent="0.25">
      <c r="A215"/>
      <c r="B215"/>
      <c r="C215"/>
      <c r="D215"/>
      <c r="E215"/>
      <c r="F215"/>
      <c r="G215"/>
      <c r="H215"/>
      <c r="I215"/>
      <c r="J215"/>
      <c r="K215"/>
      <c r="L215"/>
      <c r="O215" s="26" t="str">
        <f>IFERROR(VLOOKUP(C:C,'Results Data'!A:F,6,FALSE), "Not Found")</f>
        <v>Not Found</v>
      </c>
      <c r="P215" s="27" t="str">
        <f>IFERROR(VLOOKUP(C:C,'Results Data'!A:M,13,FALSE), "Not Found")</f>
        <v>Not Found</v>
      </c>
      <c r="Q215" s="27" t="b">
        <f>AND('RIDE DATA'!$A$5&lt;'Registration Data'!$P215,'RIDE DATA'!$B$5&gt;'Registration Data'!$P215)</f>
        <v>0</v>
      </c>
      <c r="R215" s="27">
        <f>IF(Q215=TRUE,O215*0.03,0)</f>
        <v>0</v>
      </c>
      <c r="S215" s="25">
        <f>COUNTIF('Historical Registration Data'!D:D,'Registration Data'!C215)</f>
        <v>0</v>
      </c>
      <c r="T215" s="28" t="e">
        <f>R215+O215</f>
        <v>#VALUE!</v>
      </c>
      <c r="U215" s="29" t="e">
        <f>T215/F215</f>
        <v>#VALUE!</v>
      </c>
      <c r="V215" s="44" t="e">
        <f>IF(U215&gt;100%,((U215-1)*10000),0)</f>
        <v>#VALUE!</v>
      </c>
      <c r="W215"/>
    </row>
    <row r="216" spans="1:23" x14ac:dyDescent="0.25">
      <c r="A216"/>
      <c r="B216"/>
      <c r="C216"/>
      <c r="D216"/>
      <c r="E216"/>
      <c r="F216"/>
      <c r="G216"/>
      <c r="H216"/>
      <c r="I216"/>
      <c r="J216"/>
      <c r="K216"/>
      <c r="L216"/>
      <c r="O216" s="26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Data'!$P216,'RIDE DATA'!$B$5&gt;'Registration Data'!$P216)</f>
        <v>0</v>
      </c>
      <c r="R216" s="27">
        <f>IF(Q216=TRUE,O216*0.03,0)</f>
        <v>0</v>
      </c>
      <c r="S216" s="25">
        <f>COUNTIF('Historical Registration Data'!D:D,'Registration Data'!C216)</f>
        <v>0</v>
      </c>
      <c r="T216" s="28" t="e">
        <f>R216+O216</f>
        <v>#VALUE!</v>
      </c>
      <c r="U216" s="29" t="e">
        <f>T216/F216</f>
        <v>#VALUE!</v>
      </c>
      <c r="V216" s="44" t="e">
        <f>IF(U216&gt;100%,((U216-1)*10000),0)</f>
        <v>#VALUE!</v>
      </c>
      <c r="W216"/>
    </row>
    <row r="217" spans="1:23" x14ac:dyDescent="0.25">
      <c r="A217"/>
      <c r="B217"/>
      <c r="C217"/>
      <c r="D217"/>
      <c r="E217"/>
      <c r="F217"/>
      <c r="G217"/>
      <c r="H217"/>
      <c r="I217"/>
      <c r="J217"/>
      <c r="K217"/>
      <c r="L217"/>
      <c r="O217" s="26" t="str">
        <f>IFERROR(VLOOKUP(C:C,'Results Data'!A:F,6,FALSE), "Not Found")</f>
        <v>Not Found</v>
      </c>
      <c r="P217" s="27" t="str">
        <f>IFERROR(VLOOKUP(C:C,'Results Data'!A:M,13,FALSE), "Not Found")</f>
        <v>Not Found</v>
      </c>
      <c r="Q217" s="27" t="b">
        <f>AND('RIDE DATA'!$A$5&lt;'Registration Data'!$P217,'RIDE DATA'!$B$5&gt;'Registration Data'!$P217)</f>
        <v>0</v>
      </c>
      <c r="R217" s="27">
        <f>IF(Q217=TRUE,O217*0.03,0)</f>
        <v>0</v>
      </c>
      <c r="S217" s="25">
        <f>COUNTIF('Historical Registration Data'!D:D,'Registration Data'!C217)</f>
        <v>0</v>
      </c>
      <c r="T217" s="28" t="e">
        <f>R217+O217</f>
        <v>#VALUE!</v>
      </c>
      <c r="U217" s="29" t="e">
        <f>T217/F217</f>
        <v>#VALUE!</v>
      </c>
      <c r="V217" s="44" t="e">
        <f>IF(U217&gt;100%,((U217-1)*10000),0)</f>
        <v>#VALUE!</v>
      </c>
      <c r="W217"/>
    </row>
    <row r="218" spans="1:23" x14ac:dyDescent="0.25">
      <c r="A218"/>
      <c r="B218"/>
      <c r="C218"/>
      <c r="D218"/>
      <c r="E218"/>
      <c r="F218"/>
      <c r="G218"/>
      <c r="H218"/>
      <c r="I218"/>
      <c r="J218"/>
      <c r="K218"/>
      <c r="L218"/>
      <c r="O218" s="26" t="str">
        <f>IFERROR(VLOOKUP(C:C,'Results Data'!A:F,6,FALSE), "Not Found")</f>
        <v>Not Found</v>
      </c>
      <c r="P218" s="27" t="str">
        <f>IFERROR(VLOOKUP(C:C,'Results Data'!A:M,13,FALSE), "Not Found")</f>
        <v>Not Found</v>
      </c>
      <c r="Q218" s="27" t="b">
        <f>AND('RIDE DATA'!$A$5&lt;'Registration Data'!$P218,'RIDE DATA'!$B$5&gt;'Registration Data'!$P218)</f>
        <v>0</v>
      </c>
      <c r="R218" s="27">
        <f>IF(Q218=TRUE,O218*0.03,0)</f>
        <v>0</v>
      </c>
      <c r="S218" s="25">
        <f>COUNTIF('Historical Registration Data'!D:D,'Registration Data'!C218)</f>
        <v>0</v>
      </c>
      <c r="T218" s="28" t="e">
        <f>R218+O218</f>
        <v>#VALUE!</v>
      </c>
      <c r="U218" s="29" t="e">
        <f>T218/F218</f>
        <v>#VALUE!</v>
      </c>
      <c r="V218" s="44" t="e">
        <f>IF(U218&gt;100%,((U218-1)*10000),0)</f>
        <v>#VALUE!</v>
      </c>
      <c r="W218"/>
    </row>
    <row r="219" spans="1:23" x14ac:dyDescent="0.25">
      <c r="A219"/>
      <c r="B219"/>
      <c r="C219"/>
      <c r="D219"/>
      <c r="E219"/>
      <c r="F219"/>
      <c r="G219"/>
      <c r="H219"/>
      <c r="I219"/>
      <c r="J219"/>
      <c r="K219"/>
      <c r="L219"/>
      <c r="O219" s="26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Data'!$P219,'RIDE DATA'!$B$5&gt;'Registration Data'!$P219)</f>
        <v>0</v>
      </c>
      <c r="R219" s="27">
        <f>IF(Q219=TRUE,O219*0.03,0)</f>
        <v>0</v>
      </c>
      <c r="S219" s="25">
        <f>COUNTIF('Historical Registration Data'!D:D,'Registration Data'!C219)</f>
        <v>0</v>
      </c>
      <c r="T219" s="28" t="e">
        <f>R219+O219</f>
        <v>#VALUE!</v>
      </c>
      <c r="U219" s="29" t="e">
        <f>T219/F219</f>
        <v>#VALUE!</v>
      </c>
      <c r="V219" s="44" t="e">
        <f>IF(U219&gt;100%,((U219-1)*10000),0)</f>
        <v>#VALUE!</v>
      </c>
      <c r="W219"/>
    </row>
    <row r="220" spans="1:23" x14ac:dyDescent="0.25">
      <c r="A220"/>
      <c r="B220"/>
      <c r="C220"/>
      <c r="D220"/>
      <c r="E220"/>
      <c r="F220"/>
      <c r="G220"/>
      <c r="H220"/>
      <c r="I220"/>
      <c r="J220"/>
      <c r="K220"/>
      <c r="L220"/>
      <c r="O220" s="26" t="str">
        <f>IFERROR(VLOOKUP(C:C,'Results Data'!A:F,6,FALSE), "Not Found")</f>
        <v>Not Found</v>
      </c>
      <c r="P220" s="27" t="str">
        <f>IFERROR(VLOOKUP(C:C,'Results Data'!A:M,13,FALSE), "Not Found")</f>
        <v>Not Found</v>
      </c>
      <c r="Q220" s="27" t="b">
        <f>AND('RIDE DATA'!$A$5&lt;'Registration Data'!$P220,'RIDE DATA'!$B$5&gt;'Registration Data'!$P220)</f>
        <v>0</v>
      </c>
      <c r="R220" s="27">
        <f>IF(Q220=TRUE,O220*0.03,0)</f>
        <v>0</v>
      </c>
      <c r="S220" s="25">
        <f>COUNTIF('Historical Registration Data'!D:D,'Registration Data'!C220)</f>
        <v>0</v>
      </c>
      <c r="T220" s="28" t="e">
        <f>R220+O220</f>
        <v>#VALUE!</v>
      </c>
      <c r="U220" s="29" t="e">
        <f>T220/F220</f>
        <v>#VALUE!</v>
      </c>
      <c r="V220" s="44" t="e">
        <f>IF(U220&gt;100%,((U220-1)*10000),0)</f>
        <v>#VALUE!</v>
      </c>
      <c r="W220"/>
    </row>
    <row r="221" spans="1:23" x14ac:dyDescent="0.25">
      <c r="A221"/>
      <c r="B221"/>
      <c r="C221"/>
      <c r="D221"/>
      <c r="E221"/>
      <c r="F221"/>
      <c r="G221"/>
      <c r="H221"/>
      <c r="I221"/>
      <c r="J221"/>
      <c r="K221"/>
      <c r="L221"/>
      <c r="O221" s="26" t="str">
        <f>IFERROR(VLOOKUP(C:C,'Results Data'!A:F,6,FALSE), "Not Found")</f>
        <v>Not Found</v>
      </c>
      <c r="P221" s="27" t="str">
        <f>IFERROR(VLOOKUP(C:C,'Results Data'!A:M,13,FALSE), "Not Found")</f>
        <v>Not Found</v>
      </c>
      <c r="Q221" s="27" t="b">
        <f>AND('RIDE DATA'!$A$5&lt;'Registration Data'!$P221,'RIDE DATA'!$B$5&gt;'Registration Data'!$P221)</f>
        <v>0</v>
      </c>
      <c r="R221" s="27">
        <f>IF(Q221=TRUE,O221*0.03,0)</f>
        <v>0</v>
      </c>
      <c r="S221" s="25">
        <f>COUNTIF('Historical Registration Data'!D:D,'Registration Data'!C221)</f>
        <v>0</v>
      </c>
      <c r="T221" s="28" t="e">
        <f>R221+O221</f>
        <v>#VALUE!</v>
      </c>
      <c r="U221" s="29" t="e">
        <f>T221/F221</f>
        <v>#VALUE!</v>
      </c>
      <c r="V221" s="44" t="e">
        <f>IF(U221&gt;100%,((U221-1)*10000),0)</f>
        <v>#VALUE!</v>
      </c>
      <c r="W221"/>
    </row>
    <row r="222" spans="1:23" x14ac:dyDescent="0.25">
      <c r="A222"/>
      <c r="B222"/>
      <c r="C222"/>
      <c r="D222"/>
      <c r="E222"/>
      <c r="F222"/>
      <c r="G222"/>
      <c r="H222"/>
      <c r="I222"/>
      <c r="J222"/>
      <c r="K222"/>
      <c r="L222"/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Data'!$P222,'RIDE DATA'!$B$5&gt;'Registration Data'!$P222)</f>
        <v>0</v>
      </c>
      <c r="R222" s="27">
        <f>IF(Q222=TRUE,O222*0.03,0)</f>
        <v>0</v>
      </c>
      <c r="S222" s="25">
        <f>COUNTIF('Historical Registration Data'!D:D,'Registration Data'!C222)</f>
        <v>0</v>
      </c>
      <c r="T222" s="28" t="e">
        <f>R222+O222</f>
        <v>#VALUE!</v>
      </c>
      <c r="U222" s="29" t="e">
        <f>T222/F222</f>
        <v>#VALUE!</v>
      </c>
      <c r="V222" s="44" t="e">
        <f>IF(U222&gt;100%,((U222-1)*10000),0)</f>
        <v>#VALUE!</v>
      </c>
      <c r="W222"/>
    </row>
    <row r="223" spans="1:23" x14ac:dyDescent="0.25">
      <c r="A223"/>
      <c r="B223"/>
      <c r="C223"/>
      <c r="D223"/>
      <c r="E223"/>
      <c r="F223"/>
      <c r="G223"/>
      <c r="H223"/>
      <c r="I223"/>
      <c r="J223"/>
      <c r="K223"/>
      <c r="L223"/>
      <c r="O223" s="26" t="str">
        <f>IFERROR(VLOOKUP(C:C,'Results Data'!A:F,6,FALSE), "Not Found")</f>
        <v>Not Found</v>
      </c>
      <c r="P223" s="27" t="str">
        <f>IFERROR(VLOOKUP(C:C,'Results Data'!A:M,13,FALSE), "Not Found")</f>
        <v>Not Found</v>
      </c>
      <c r="Q223" s="27" t="b">
        <f>AND('RIDE DATA'!$A$5&lt;'Registration Data'!$P223,'RIDE DATA'!$B$5&gt;'Registration Data'!$P223)</f>
        <v>0</v>
      </c>
      <c r="R223" s="27">
        <f>IF(Q223=TRUE,O223*0.03,0)</f>
        <v>0</v>
      </c>
      <c r="S223" s="25">
        <f>COUNTIF('Historical Registration Data'!D:D,'Registration Data'!C223)</f>
        <v>0</v>
      </c>
      <c r="T223" s="28" t="e">
        <f>R223+O223</f>
        <v>#VALUE!</v>
      </c>
      <c r="U223" s="29" t="e">
        <f>T223/F223</f>
        <v>#VALUE!</v>
      </c>
      <c r="V223" s="44" t="e">
        <f>IF(U223&gt;100%,((U223-1)*10000),0)</f>
        <v>#VALUE!</v>
      </c>
      <c r="W223"/>
    </row>
    <row r="224" spans="1:23" x14ac:dyDescent="0.25">
      <c r="A224"/>
      <c r="B224"/>
      <c r="C224"/>
      <c r="D224"/>
      <c r="E224"/>
      <c r="F224"/>
      <c r="G224"/>
      <c r="H224"/>
      <c r="I224"/>
      <c r="J224"/>
      <c r="K224"/>
      <c r="L224"/>
      <c r="O224" s="26" t="str">
        <f>IFERROR(VLOOKUP(C:C,'Results Data'!A:F,6,FALSE), "Not Found")</f>
        <v>Not Found</v>
      </c>
      <c r="P224" s="27" t="str">
        <f>IFERROR(VLOOKUP(C:C,'Results Data'!A:M,13,FALSE), "Not Found")</f>
        <v>Not Found</v>
      </c>
      <c r="Q224" s="27" t="b">
        <f>AND('RIDE DATA'!$A$5&lt;'Registration Data'!$P224,'RIDE DATA'!$B$5&gt;'Registration Data'!$P224)</f>
        <v>0</v>
      </c>
      <c r="R224" s="27">
        <f>IF(Q224=TRUE,O224*0.03,0)</f>
        <v>0</v>
      </c>
      <c r="S224" s="25">
        <f>COUNTIF('Historical Registration Data'!D:D,'Registration Data'!C224)</f>
        <v>0</v>
      </c>
      <c r="T224" s="28" t="e">
        <f>R224+O224</f>
        <v>#VALUE!</v>
      </c>
      <c r="U224" s="29" t="e">
        <f>T224/F224</f>
        <v>#VALUE!</v>
      </c>
      <c r="V224" s="44" t="e">
        <f>IF(U224&gt;100%,((U224-1)*10000),0)</f>
        <v>#VALUE!</v>
      </c>
      <c r="W224"/>
    </row>
    <row r="225" spans="1:23" x14ac:dyDescent="0.25">
      <c r="A225"/>
      <c r="B225"/>
      <c r="C225"/>
      <c r="D225"/>
      <c r="E225"/>
      <c r="F225"/>
      <c r="G225"/>
      <c r="H225"/>
      <c r="I225"/>
      <c r="J225"/>
      <c r="K225"/>
      <c r="L225"/>
      <c r="O225" s="26" t="str">
        <f>IFERROR(VLOOKUP(C:C,'Results Data'!A:F,6,FALSE), "Not Found")</f>
        <v>Not Found</v>
      </c>
      <c r="P225" s="27" t="str">
        <f>IFERROR(VLOOKUP(C:C,'Results Data'!A:M,13,FALSE), "Not Found")</f>
        <v>Not Found</v>
      </c>
      <c r="Q225" s="27" t="b">
        <f>AND('RIDE DATA'!$A$5&lt;'Registration Data'!$P225,'RIDE DATA'!$B$5&gt;'Registration Data'!$P225)</f>
        <v>0</v>
      </c>
      <c r="R225" s="27">
        <f>IF(Q225=TRUE,O225*0.03,0)</f>
        <v>0</v>
      </c>
      <c r="S225" s="25">
        <f>COUNTIF('Historical Registration Data'!D:D,'Registration Data'!C225)</f>
        <v>0</v>
      </c>
      <c r="T225" s="28" t="e">
        <f>R225+O225</f>
        <v>#VALUE!</v>
      </c>
      <c r="U225" s="29" t="e">
        <f>T225/F225</f>
        <v>#VALUE!</v>
      </c>
      <c r="V225" s="44" t="e">
        <f>IF(U225&gt;100%,((U225-1)*10000),0)</f>
        <v>#VALUE!</v>
      </c>
      <c r="W225"/>
    </row>
    <row r="226" spans="1:23" x14ac:dyDescent="0.25">
      <c r="A226"/>
      <c r="B226"/>
      <c r="C226"/>
      <c r="D226"/>
      <c r="E226"/>
      <c r="F226"/>
      <c r="G226"/>
      <c r="H226"/>
      <c r="I226"/>
      <c r="J226"/>
      <c r="K226"/>
      <c r="L226"/>
      <c r="O226" s="26" t="str">
        <f>IFERROR(VLOOKUP(C:C,'Results Data'!A:F,6,FALSE), "Not Found")</f>
        <v>Not Found</v>
      </c>
      <c r="P226" s="27" t="str">
        <f>IFERROR(VLOOKUP(C:C,'Results Data'!A:M,13,FALSE), "Not Found")</f>
        <v>Not Found</v>
      </c>
      <c r="Q226" s="27" t="b">
        <f>AND('RIDE DATA'!$A$5&lt;'Registration Data'!$P226,'RIDE DATA'!$B$5&gt;'Registration Data'!$P226)</f>
        <v>0</v>
      </c>
      <c r="R226" s="27">
        <f>IF(Q226=TRUE,O226*0.03,0)</f>
        <v>0</v>
      </c>
      <c r="S226" s="25">
        <f>COUNTIF('Historical Registration Data'!D:D,'Registration Data'!C226)</f>
        <v>0</v>
      </c>
      <c r="T226" s="28" t="e">
        <f>R226+O226</f>
        <v>#VALUE!</v>
      </c>
      <c r="U226" s="29" t="e">
        <f>T226/F226</f>
        <v>#VALUE!</v>
      </c>
      <c r="V226" s="44" t="e">
        <f>IF(U226&gt;100%,((U226-1)*10000),0)</f>
        <v>#VALUE!</v>
      </c>
      <c r="W226"/>
    </row>
    <row r="227" spans="1:23" x14ac:dyDescent="0.25">
      <c r="A227"/>
      <c r="B227"/>
      <c r="C227"/>
      <c r="D227"/>
      <c r="E227"/>
      <c r="F227"/>
      <c r="G227"/>
      <c r="H227"/>
      <c r="I227"/>
      <c r="J227"/>
      <c r="K227"/>
      <c r="L227"/>
      <c r="O227" s="26" t="str">
        <f>IFERROR(VLOOKUP(C:C,'Results Data'!A:F,6,FALSE), "Not Found")</f>
        <v>Not Found</v>
      </c>
      <c r="P227" s="27" t="str">
        <f>IFERROR(VLOOKUP(C:C,'Results Data'!A:M,13,FALSE), "Not Found")</f>
        <v>Not Found</v>
      </c>
      <c r="Q227" s="27" t="b">
        <f>AND('RIDE DATA'!$A$5&lt;'Registration Data'!$P227,'RIDE DATA'!$B$5&gt;'Registration Data'!$P227)</f>
        <v>0</v>
      </c>
      <c r="R227" s="27">
        <f>IF(Q227=TRUE,O227*0.03,0)</f>
        <v>0</v>
      </c>
      <c r="S227" s="25">
        <f>COUNTIF('Historical Registration Data'!D:D,'Registration Data'!C227)</f>
        <v>0</v>
      </c>
      <c r="T227" s="28" t="e">
        <f>R227+O227</f>
        <v>#VALUE!</v>
      </c>
      <c r="U227" s="29" t="e">
        <f>T227/F227</f>
        <v>#VALUE!</v>
      </c>
      <c r="V227" s="44" t="e">
        <f>IF(U227&gt;100%,((U227-1)*10000),0)</f>
        <v>#VALUE!</v>
      </c>
      <c r="W227"/>
    </row>
    <row r="228" spans="1:23" x14ac:dyDescent="0.25">
      <c r="A228"/>
      <c r="B228"/>
      <c r="C228"/>
      <c r="D228"/>
      <c r="E228"/>
      <c r="F228"/>
      <c r="G228"/>
      <c r="H228"/>
      <c r="I228"/>
      <c r="J228"/>
      <c r="K228"/>
      <c r="L228"/>
      <c r="O228" s="26" t="str">
        <f>IFERROR(VLOOKUP(C:C,'Results Data'!A:F,6,FALSE), "Not Found")</f>
        <v>Not Found</v>
      </c>
      <c r="P228" s="27" t="str">
        <f>IFERROR(VLOOKUP(C:C,'Results Data'!A:M,13,FALSE), "Not Found")</f>
        <v>Not Found</v>
      </c>
      <c r="Q228" s="27" t="b">
        <f>AND('RIDE DATA'!$A$5&lt;'Registration Data'!$P228,'RIDE DATA'!$B$5&gt;'Registration Data'!$P228)</f>
        <v>0</v>
      </c>
      <c r="R228" s="27">
        <f>IF(Q228=TRUE,O228*0.03,0)</f>
        <v>0</v>
      </c>
      <c r="S228" s="25">
        <f>COUNTIF('Historical Registration Data'!D:D,'Registration Data'!C228)</f>
        <v>0</v>
      </c>
      <c r="T228" s="28" t="e">
        <f>R228+O228</f>
        <v>#VALUE!</v>
      </c>
      <c r="U228" s="29" t="e">
        <f>T228/F228</f>
        <v>#VALUE!</v>
      </c>
      <c r="V228" s="44" t="e">
        <f>IF(U228&gt;100%,((U228-1)*10000),0)</f>
        <v>#VALUE!</v>
      </c>
      <c r="W228"/>
    </row>
    <row r="229" spans="1:23" x14ac:dyDescent="0.25">
      <c r="A229"/>
      <c r="B229"/>
      <c r="C229"/>
      <c r="D229"/>
      <c r="E229"/>
      <c r="F229"/>
      <c r="G229"/>
      <c r="H229"/>
      <c r="I229"/>
      <c r="J229"/>
      <c r="K229"/>
      <c r="L229"/>
      <c r="O229" s="26" t="str">
        <f>IFERROR(VLOOKUP(C:C,'Results Data'!A:F,6,FALSE), "Not Found")</f>
        <v>Not Found</v>
      </c>
      <c r="P229" s="27" t="str">
        <f>IFERROR(VLOOKUP(C:C,'Results Data'!A:M,13,FALSE), "Not Found")</f>
        <v>Not Found</v>
      </c>
      <c r="Q229" s="27" t="b">
        <f>AND('RIDE DATA'!$A$5&lt;'Registration Data'!$P229,'RIDE DATA'!$B$5&gt;'Registration Data'!$P229)</f>
        <v>0</v>
      </c>
      <c r="R229" s="27">
        <f>IF(Q229=TRUE,O229*0.03,0)</f>
        <v>0</v>
      </c>
      <c r="S229" s="25">
        <f>COUNTIF('Historical Registration Data'!D:D,'Registration Data'!C229)</f>
        <v>0</v>
      </c>
      <c r="T229" s="28" t="e">
        <f>R229+O229</f>
        <v>#VALUE!</v>
      </c>
      <c r="U229" s="29" t="e">
        <f>T229/F229</f>
        <v>#VALUE!</v>
      </c>
      <c r="V229" s="44" t="e">
        <f>IF(U229&gt;100%,((U229-1)*10000),0)</f>
        <v>#VALUE!</v>
      </c>
      <c r="W229"/>
    </row>
    <row r="230" spans="1:23" x14ac:dyDescent="0.25">
      <c r="A230"/>
      <c r="B230"/>
      <c r="C230"/>
      <c r="D230"/>
      <c r="E230"/>
      <c r="F230"/>
      <c r="G230"/>
      <c r="H230"/>
      <c r="I230"/>
      <c r="J230"/>
      <c r="K230"/>
      <c r="L230"/>
      <c r="O230" s="26" t="str">
        <f>IFERROR(VLOOKUP(C:C,'Results Data'!A:F,6,FALSE), "Not Found")</f>
        <v>Not Found</v>
      </c>
      <c r="P230" s="27" t="str">
        <f>IFERROR(VLOOKUP(C:C,'Results Data'!A:M,13,FALSE), "Not Found")</f>
        <v>Not Found</v>
      </c>
      <c r="Q230" s="27" t="b">
        <f>AND('RIDE DATA'!$A$5&lt;'Registration Data'!$P230,'RIDE DATA'!$B$5&gt;'Registration Data'!$P230)</f>
        <v>0</v>
      </c>
      <c r="R230" s="27">
        <f>IF(Q230=TRUE,O230*0.03,0)</f>
        <v>0</v>
      </c>
      <c r="S230" s="25">
        <f>COUNTIF('Historical Registration Data'!D:D,'Registration Data'!C230)</f>
        <v>0</v>
      </c>
      <c r="T230" s="28" t="e">
        <f>R230+O230</f>
        <v>#VALUE!</v>
      </c>
      <c r="U230" s="29" t="e">
        <f>T230/F230</f>
        <v>#VALUE!</v>
      </c>
      <c r="V230" s="44" t="e">
        <f>IF(U230&gt;100%,((U230-1)*10000),0)</f>
        <v>#VALUE!</v>
      </c>
      <c r="W230"/>
    </row>
    <row r="231" spans="1:23" x14ac:dyDescent="0.25">
      <c r="A231"/>
      <c r="B231"/>
      <c r="C231"/>
      <c r="D231"/>
      <c r="E231"/>
      <c r="F231"/>
      <c r="G231"/>
      <c r="H231"/>
      <c r="I231"/>
      <c r="J231"/>
      <c r="K231"/>
      <c r="L231"/>
      <c r="O231" s="26" t="str">
        <f>IFERROR(VLOOKUP(C:C,'Results Data'!A:F,6,FALSE), "Not Found")</f>
        <v>Not Found</v>
      </c>
      <c r="P231" s="27" t="str">
        <f>IFERROR(VLOOKUP(C:C,'Results Data'!A:M,13,FALSE), "Not Found")</f>
        <v>Not Found</v>
      </c>
      <c r="Q231" s="27" t="b">
        <f>AND('RIDE DATA'!$A$5&lt;'Registration Data'!$P231,'RIDE DATA'!$B$5&gt;'Registration Data'!$P231)</f>
        <v>0</v>
      </c>
      <c r="R231" s="27">
        <f>IF(Q231=TRUE,O231*0.03,0)</f>
        <v>0</v>
      </c>
      <c r="S231" s="25">
        <f>COUNTIF('Historical Registration Data'!D:D,'Registration Data'!C231)</f>
        <v>0</v>
      </c>
      <c r="T231" s="28" t="e">
        <f>R231+O231</f>
        <v>#VALUE!</v>
      </c>
      <c r="U231" s="29" t="e">
        <f>T231/F231</f>
        <v>#VALUE!</v>
      </c>
      <c r="V231" s="44" t="e">
        <f>IF(U231&gt;100%,((U231-1)*10000),0)</f>
        <v>#VALUE!</v>
      </c>
      <c r="W231"/>
    </row>
    <row r="232" spans="1:23" x14ac:dyDescent="0.25">
      <c r="A232"/>
      <c r="B232"/>
      <c r="C232"/>
      <c r="D232"/>
      <c r="E232"/>
      <c r="F232"/>
      <c r="G232"/>
      <c r="H232"/>
      <c r="I232"/>
      <c r="J232"/>
      <c r="K232"/>
      <c r="L232"/>
      <c r="O232" s="26" t="str">
        <f>IFERROR(VLOOKUP(C:C,'Results Data'!A:F,6,FALSE), "Not Found")</f>
        <v>Not Found</v>
      </c>
      <c r="P232" s="27" t="str">
        <f>IFERROR(VLOOKUP(C:C,'Results Data'!A:M,13,FALSE), "Not Found")</f>
        <v>Not Found</v>
      </c>
      <c r="Q232" s="27" t="b">
        <f>AND('RIDE DATA'!$A$5&lt;'Registration Data'!$P232,'RIDE DATA'!$B$5&gt;'Registration Data'!$P232)</f>
        <v>0</v>
      </c>
      <c r="R232" s="27">
        <f>IF(Q232=TRUE,O232*0.03,0)</f>
        <v>0</v>
      </c>
      <c r="S232" s="25">
        <f>COUNTIF('Historical Registration Data'!D:D,'Registration Data'!C232)</f>
        <v>0</v>
      </c>
      <c r="T232" s="28" t="e">
        <f>R232+O232</f>
        <v>#VALUE!</v>
      </c>
      <c r="U232" s="29" t="e">
        <f>T232/F232</f>
        <v>#VALUE!</v>
      </c>
      <c r="V232" s="44" t="e">
        <f>IF(U232&gt;100%,((U232-1)*10000),0)</f>
        <v>#VALUE!</v>
      </c>
      <c r="W232"/>
    </row>
    <row r="233" spans="1:23" x14ac:dyDescent="0.25">
      <c r="A233"/>
      <c r="B233"/>
      <c r="C233"/>
      <c r="D233"/>
      <c r="E233"/>
      <c r="F233"/>
      <c r="G233"/>
      <c r="H233"/>
      <c r="I233"/>
      <c r="J233"/>
      <c r="K233"/>
      <c r="L233"/>
      <c r="O233" s="26" t="str">
        <f>IFERROR(VLOOKUP(C:C,'Results Data'!A:F,6,FALSE), "Not Found")</f>
        <v>Not Found</v>
      </c>
      <c r="P233" s="27" t="str">
        <f>IFERROR(VLOOKUP(C:C,'Results Data'!A:M,13,FALSE), "Not Found")</f>
        <v>Not Found</v>
      </c>
      <c r="Q233" s="27" t="b">
        <f>AND('RIDE DATA'!$A$5&lt;'Registration Data'!$P233,'RIDE DATA'!$B$5&gt;'Registration Data'!$P233)</f>
        <v>0</v>
      </c>
      <c r="R233" s="27">
        <f>IF(Q233=TRUE,O233*0.03,0)</f>
        <v>0</v>
      </c>
      <c r="S233" s="25">
        <f>COUNTIF('Historical Registration Data'!D:D,'Registration Data'!C233)</f>
        <v>0</v>
      </c>
      <c r="T233" s="28" t="e">
        <f>R233+O233</f>
        <v>#VALUE!</v>
      </c>
      <c r="U233" s="29" t="e">
        <f>T233/F233</f>
        <v>#VALUE!</v>
      </c>
      <c r="V233" s="44" t="e">
        <f>IF(U233&gt;100%,((U233-1)*10000),0)</f>
        <v>#VALUE!</v>
      </c>
      <c r="W233"/>
    </row>
    <row r="234" spans="1:23" x14ac:dyDescent="0.25">
      <c r="A234"/>
      <c r="B234"/>
      <c r="C234"/>
      <c r="D234"/>
      <c r="E234"/>
      <c r="F234"/>
      <c r="G234"/>
      <c r="H234"/>
      <c r="I234"/>
      <c r="J234"/>
      <c r="K234"/>
      <c r="L234"/>
      <c r="O234" s="26" t="str">
        <f>IFERROR(VLOOKUP(C:C,'Results Data'!A:F,6,FALSE), "Not Found")</f>
        <v>Not Found</v>
      </c>
      <c r="P234" s="27" t="str">
        <f>IFERROR(VLOOKUP(C:C,'Results Data'!A:M,13,FALSE), "Not Found")</f>
        <v>Not Found</v>
      </c>
      <c r="Q234" s="27" t="b">
        <f>AND('RIDE DATA'!$A$5&lt;'Registration Data'!$P234,'RIDE DATA'!$B$5&gt;'Registration Data'!$P234)</f>
        <v>0</v>
      </c>
      <c r="R234" s="27">
        <f>IF(Q234=TRUE,O234*0.03,0)</f>
        <v>0</v>
      </c>
      <c r="S234" s="25">
        <f>COUNTIF('Historical Registration Data'!D:D,'Registration Data'!C234)</f>
        <v>0</v>
      </c>
      <c r="T234" s="28" t="e">
        <f>R234+O234</f>
        <v>#VALUE!</v>
      </c>
      <c r="U234" s="29" t="e">
        <f>T234/F234</f>
        <v>#VALUE!</v>
      </c>
      <c r="V234" s="44" t="e">
        <f>IF(U234&gt;100%,((U234-1)*10000),0)</f>
        <v>#VALUE!</v>
      </c>
      <c r="W234"/>
    </row>
    <row r="235" spans="1:23" x14ac:dyDescent="0.25">
      <c r="A235"/>
      <c r="B235"/>
      <c r="C235"/>
      <c r="D235"/>
      <c r="E235"/>
      <c r="F235"/>
      <c r="G235"/>
      <c r="H235"/>
      <c r="I235"/>
      <c r="J235"/>
      <c r="K235"/>
      <c r="L235"/>
      <c r="O235" s="26" t="str">
        <f>IFERROR(VLOOKUP(C:C,'Results Data'!A:F,6,FALSE), "Not Found")</f>
        <v>Not Found</v>
      </c>
      <c r="P235" s="27" t="str">
        <f>IFERROR(VLOOKUP(C:C,'Results Data'!A:M,13,FALSE), "Not Found")</f>
        <v>Not Found</v>
      </c>
      <c r="Q235" s="27" t="b">
        <f>AND('RIDE DATA'!$A$5&lt;'Registration Data'!$P235,'RIDE DATA'!$B$5&gt;'Registration Data'!$P235)</f>
        <v>0</v>
      </c>
      <c r="R235" s="27">
        <f>IF(Q235=TRUE,O235*0.03,0)</f>
        <v>0</v>
      </c>
      <c r="S235" s="25">
        <f>COUNTIF('Historical Registration Data'!D:D,'Registration Data'!C235)</f>
        <v>0</v>
      </c>
      <c r="T235" s="28" t="e">
        <f>R235+O235</f>
        <v>#VALUE!</v>
      </c>
      <c r="U235" s="29" t="e">
        <f>T235/F235</f>
        <v>#VALUE!</v>
      </c>
      <c r="V235" s="44" t="e">
        <f>IF(U235&gt;100%,((U235-1)*10000),0)</f>
        <v>#VALUE!</v>
      </c>
      <c r="W235"/>
    </row>
    <row r="236" spans="1:23" x14ac:dyDescent="0.25">
      <c r="A236"/>
      <c r="B236"/>
      <c r="C236"/>
      <c r="D236"/>
      <c r="E236"/>
      <c r="F236"/>
      <c r="G236"/>
      <c r="H236"/>
      <c r="I236"/>
      <c r="J236"/>
      <c r="K236"/>
      <c r="L236"/>
      <c r="O236" s="26" t="str">
        <f>IFERROR(VLOOKUP(C:C,'Results Data'!A:F,6,FALSE), "Not Found")</f>
        <v>Not Found</v>
      </c>
      <c r="P236" s="27" t="str">
        <f>IFERROR(VLOOKUP(C:C,'Results Data'!A:M,13,FALSE), "Not Found")</f>
        <v>Not Found</v>
      </c>
      <c r="Q236" s="27" t="b">
        <f>AND('RIDE DATA'!$A$5&lt;'Registration Data'!$P236,'RIDE DATA'!$B$5&gt;'Registration Data'!$P236)</f>
        <v>0</v>
      </c>
      <c r="R236" s="27">
        <f>IF(Q236=TRUE,O236*0.03,0)</f>
        <v>0</v>
      </c>
      <c r="S236" s="25">
        <f>COUNTIF('Historical Registration Data'!D:D,'Registration Data'!C236)</f>
        <v>0</v>
      </c>
      <c r="T236" s="28" t="e">
        <f>R236+O236</f>
        <v>#VALUE!</v>
      </c>
      <c r="U236" s="29" t="e">
        <f>T236/F236</f>
        <v>#VALUE!</v>
      </c>
      <c r="V236" s="44" t="e">
        <f>IF(U236&gt;100%,((U236-1)*10000),0)</f>
        <v>#VALUE!</v>
      </c>
      <c r="W236"/>
    </row>
    <row r="237" spans="1:23" x14ac:dyDescent="0.25">
      <c r="A237"/>
      <c r="B237"/>
      <c r="C237"/>
      <c r="D237"/>
      <c r="E237"/>
      <c r="F237"/>
      <c r="G237"/>
      <c r="H237"/>
      <c r="I237"/>
      <c r="J237"/>
      <c r="K237"/>
      <c r="L237"/>
      <c r="O237" s="26" t="str">
        <f>IFERROR(VLOOKUP(C:C,'Results Data'!A:F,6,FALSE), "Not Found")</f>
        <v>Not Found</v>
      </c>
      <c r="P237" s="27" t="str">
        <f>IFERROR(VLOOKUP(C:C,'Results Data'!A:M,13,FALSE), "Not Found")</f>
        <v>Not Found</v>
      </c>
      <c r="Q237" s="27" t="b">
        <f>AND('RIDE DATA'!$A$5&lt;'Registration Data'!$P237,'RIDE DATA'!$B$5&gt;'Registration Data'!$P237)</f>
        <v>0</v>
      </c>
      <c r="R237" s="27">
        <f>IF(Q237=TRUE,O237*0.03,0)</f>
        <v>0</v>
      </c>
      <c r="S237" s="25">
        <f>COUNTIF('Historical Registration Data'!D:D,'Registration Data'!C237)</f>
        <v>0</v>
      </c>
      <c r="T237" s="28" t="e">
        <f>R237+O237</f>
        <v>#VALUE!</v>
      </c>
      <c r="U237" s="29" t="e">
        <f>T237/F237</f>
        <v>#VALUE!</v>
      </c>
      <c r="V237" s="44" t="e">
        <f>IF(U237&gt;100%,((U237-1)*10000),0)</f>
        <v>#VALUE!</v>
      </c>
      <c r="W237"/>
    </row>
    <row r="238" spans="1:23" x14ac:dyDescent="0.25">
      <c r="A238"/>
      <c r="B238"/>
      <c r="C238"/>
      <c r="D238"/>
      <c r="E238"/>
      <c r="F238"/>
      <c r="G238"/>
      <c r="H238"/>
      <c r="I238"/>
      <c r="J238"/>
      <c r="K238"/>
      <c r="L238"/>
      <c r="O238" s="26" t="str">
        <f>IFERROR(VLOOKUP(C:C,'Results Data'!A:F,6,FALSE), "Not Found")</f>
        <v>Not Found</v>
      </c>
      <c r="P238" s="27" t="str">
        <f>IFERROR(VLOOKUP(C:C,'Results Data'!A:M,13,FALSE), "Not Found")</f>
        <v>Not Found</v>
      </c>
      <c r="Q238" s="27" t="b">
        <f>AND('RIDE DATA'!$A$5&lt;'Registration Data'!$P238,'RIDE DATA'!$B$5&gt;'Registration Data'!$P238)</f>
        <v>0</v>
      </c>
      <c r="R238" s="27">
        <f>IF(Q238=TRUE,O238*0.03,0)</f>
        <v>0</v>
      </c>
      <c r="S238" s="25">
        <f>COUNTIF('Historical Registration Data'!D:D,'Registration Data'!C238)</f>
        <v>0</v>
      </c>
      <c r="T238" s="28" t="e">
        <f>R238+O238</f>
        <v>#VALUE!</v>
      </c>
      <c r="U238" s="29" t="e">
        <f>T238/F238</f>
        <v>#VALUE!</v>
      </c>
      <c r="V238" s="44" t="e">
        <f>IF(U238&gt;100%,((U238-1)*10000),0)</f>
        <v>#VALUE!</v>
      </c>
      <c r="W238"/>
    </row>
    <row r="239" spans="1:23" x14ac:dyDescent="0.25">
      <c r="A239"/>
      <c r="B239"/>
      <c r="C239"/>
      <c r="D239"/>
      <c r="E239"/>
      <c r="F239"/>
      <c r="G239"/>
      <c r="H239"/>
      <c r="I239"/>
      <c r="J239"/>
      <c r="K239"/>
      <c r="L239"/>
      <c r="O239" s="26" t="str">
        <f>IFERROR(VLOOKUP(C:C,'Results Data'!A:F,6,FALSE), "Not Found")</f>
        <v>Not Found</v>
      </c>
      <c r="P239" s="27" t="str">
        <f>IFERROR(VLOOKUP(C:C,'Results Data'!A:M,13,FALSE), "Not Found")</f>
        <v>Not Found</v>
      </c>
      <c r="Q239" s="27" t="b">
        <f>AND('RIDE DATA'!$A$5&lt;'Registration Data'!$P239,'RIDE DATA'!$B$5&gt;'Registration Data'!$P239)</f>
        <v>0</v>
      </c>
      <c r="R239" s="27">
        <f>IF(Q239=TRUE,O239*0.03,0)</f>
        <v>0</v>
      </c>
      <c r="S239" s="25">
        <f>COUNTIF('Historical Registration Data'!D:D,'Registration Data'!C239)</f>
        <v>0</v>
      </c>
      <c r="T239" s="28" t="e">
        <f>R239+O239</f>
        <v>#VALUE!</v>
      </c>
      <c r="U239" s="29" t="e">
        <f>T239/F239</f>
        <v>#VALUE!</v>
      </c>
      <c r="V239" s="44" t="e">
        <f>IF(U239&gt;100%,((U239-1)*10000),0)</f>
        <v>#VALUE!</v>
      </c>
      <c r="W239"/>
    </row>
    <row r="240" spans="1:23" x14ac:dyDescent="0.25">
      <c r="A240"/>
      <c r="B240"/>
      <c r="C240"/>
      <c r="D240"/>
      <c r="E240"/>
      <c r="F240"/>
      <c r="G240"/>
      <c r="H240"/>
      <c r="I240"/>
      <c r="J240"/>
      <c r="K240"/>
      <c r="L240"/>
      <c r="O240" s="26" t="str">
        <f>IFERROR(VLOOKUP(C:C,'Results Data'!A:F,6,FALSE), "Not Found")</f>
        <v>Not Found</v>
      </c>
      <c r="P240" s="27" t="str">
        <f>IFERROR(VLOOKUP(C:C,'Results Data'!A:M,13,FALSE), "Not Found")</f>
        <v>Not Found</v>
      </c>
      <c r="Q240" s="27" t="b">
        <f>AND('RIDE DATA'!$A$5&lt;'Registration Data'!$P240,'RIDE DATA'!$B$5&gt;'Registration Data'!$P240)</f>
        <v>0</v>
      </c>
      <c r="R240" s="27">
        <f>IF(Q240=TRUE,O240*0.03,0)</f>
        <v>0</v>
      </c>
      <c r="S240" s="25">
        <f>COUNTIF('Historical Registration Data'!D:D,'Registration Data'!C240)</f>
        <v>0</v>
      </c>
      <c r="T240" s="28" t="e">
        <f>R240+O240</f>
        <v>#VALUE!</v>
      </c>
      <c r="U240" s="29" t="e">
        <f>T240/F240</f>
        <v>#VALUE!</v>
      </c>
      <c r="V240" s="44" t="e">
        <f>IF(U240&gt;100%,((U240-1)*10000),0)</f>
        <v>#VALUE!</v>
      </c>
      <c r="W240"/>
    </row>
    <row r="241" spans="1:23" x14ac:dyDescent="0.25">
      <c r="A241"/>
      <c r="B241"/>
      <c r="C241"/>
      <c r="D241"/>
      <c r="E241"/>
      <c r="F241"/>
      <c r="G241"/>
      <c r="H241"/>
      <c r="I241"/>
      <c r="J241"/>
      <c r="K241"/>
      <c r="L241"/>
      <c r="O241" s="26" t="str">
        <f>IFERROR(VLOOKUP(C:C,'Results Data'!A:F,6,FALSE), "Not Found")</f>
        <v>Not Found</v>
      </c>
      <c r="P241" s="27" t="str">
        <f>IFERROR(VLOOKUP(C:C,'Results Data'!A:M,13,FALSE), "Not Found")</f>
        <v>Not Found</v>
      </c>
      <c r="Q241" s="27" t="b">
        <f>AND('RIDE DATA'!$A$5&lt;'Registration Data'!$P241,'RIDE DATA'!$B$5&gt;'Registration Data'!$P241)</f>
        <v>0</v>
      </c>
      <c r="R241" s="27">
        <f>IF(Q241=TRUE,O241*0.03,0)</f>
        <v>0</v>
      </c>
      <c r="S241" s="25">
        <f>COUNTIF('Historical Registration Data'!D:D,'Registration Data'!C241)</f>
        <v>0</v>
      </c>
      <c r="T241" s="28" t="e">
        <f>R241+O241</f>
        <v>#VALUE!</v>
      </c>
      <c r="U241" s="29" t="e">
        <f>T241/F241</f>
        <v>#VALUE!</v>
      </c>
      <c r="V241" s="44" t="e">
        <f>IF(U241&gt;100%,((U241-1)*10000),0)</f>
        <v>#VALUE!</v>
      </c>
      <c r="W241"/>
    </row>
    <row r="242" spans="1:23" x14ac:dyDescent="0.25">
      <c r="A242"/>
      <c r="B242"/>
      <c r="C242"/>
      <c r="D242"/>
      <c r="E242"/>
      <c r="F242"/>
      <c r="G242"/>
      <c r="H242"/>
      <c r="I242"/>
      <c r="J242"/>
      <c r="K242"/>
      <c r="L242"/>
      <c r="O242" s="26" t="str">
        <f>IFERROR(VLOOKUP(C:C,'Results Data'!A:F,6,FALSE), "Not Found")</f>
        <v>Not Found</v>
      </c>
      <c r="P242" s="27" t="str">
        <f>IFERROR(VLOOKUP(C:C,'Results Data'!A:M,13,FALSE), "Not Found")</f>
        <v>Not Found</v>
      </c>
      <c r="Q242" s="27" t="b">
        <f>AND('RIDE DATA'!$A$5&lt;'Registration Data'!$P242,'RIDE DATA'!$B$5&gt;'Registration Data'!$P242)</f>
        <v>0</v>
      </c>
      <c r="R242" s="27">
        <f>IF(Q242=TRUE,O242*0.03,0)</f>
        <v>0</v>
      </c>
      <c r="S242" s="25">
        <f>COUNTIF('Historical Registration Data'!D:D,'Registration Data'!C242)</f>
        <v>0</v>
      </c>
      <c r="T242" s="28" t="e">
        <f>R242+O242</f>
        <v>#VALUE!</v>
      </c>
      <c r="U242" s="29" t="e">
        <f>T242/F242</f>
        <v>#VALUE!</v>
      </c>
      <c r="V242" s="44" t="e">
        <f>IF(U242&gt;100%,((U242-1)*10000),0)</f>
        <v>#VALUE!</v>
      </c>
      <c r="W242"/>
    </row>
    <row r="243" spans="1:23" x14ac:dyDescent="0.25">
      <c r="A243"/>
      <c r="B243"/>
      <c r="C243"/>
      <c r="D243"/>
      <c r="E243"/>
      <c r="F243"/>
      <c r="G243"/>
      <c r="H243"/>
      <c r="I243"/>
      <c r="J243"/>
      <c r="K243"/>
      <c r="L243"/>
      <c r="O243" s="26" t="str">
        <f>IFERROR(VLOOKUP(C:C,'Results Data'!A:F,6,FALSE), "Not Found")</f>
        <v>Not Found</v>
      </c>
      <c r="P243" s="27" t="str">
        <f>IFERROR(VLOOKUP(C:C,'Results Data'!A:M,13,FALSE), "Not Found")</f>
        <v>Not Found</v>
      </c>
      <c r="Q243" s="27" t="b">
        <f>AND('RIDE DATA'!$A$5&lt;'Registration Data'!$P243,'RIDE DATA'!$B$5&gt;'Registration Data'!$P243)</f>
        <v>0</v>
      </c>
      <c r="R243" s="27">
        <f>IF(Q243=TRUE,O243*0.03,0)</f>
        <v>0</v>
      </c>
      <c r="S243" s="25">
        <f>COUNTIF('Historical Registration Data'!D:D,'Registration Data'!C243)</f>
        <v>0</v>
      </c>
      <c r="T243" s="28" t="e">
        <f>R243+O243</f>
        <v>#VALUE!</v>
      </c>
      <c r="U243" s="29" t="e">
        <f>T243/F243</f>
        <v>#VALUE!</v>
      </c>
      <c r="V243" s="44" t="e">
        <f>IF(U243&gt;100%,((U243-1)*10000),0)</f>
        <v>#VALUE!</v>
      </c>
      <c r="W243"/>
    </row>
    <row r="244" spans="1:23" x14ac:dyDescent="0.25">
      <c r="A244"/>
      <c r="B244"/>
      <c r="C244"/>
      <c r="D244"/>
      <c r="E244"/>
      <c r="F244"/>
      <c r="G244"/>
      <c r="H244"/>
      <c r="I244"/>
      <c r="J244"/>
      <c r="K244"/>
      <c r="L244"/>
      <c r="O244" s="26" t="str">
        <f>IFERROR(VLOOKUP(C:C,'Results Data'!A:F,6,FALSE), "Not Found")</f>
        <v>Not Found</v>
      </c>
      <c r="P244" s="27" t="str">
        <f>IFERROR(VLOOKUP(C:C,'Results Data'!A:M,13,FALSE), "Not Found")</f>
        <v>Not Found</v>
      </c>
      <c r="Q244" s="27" t="b">
        <f>AND('RIDE DATA'!$A$5&lt;'Registration Data'!$P244,'RIDE DATA'!$B$5&gt;'Registration Data'!$P244)</f>
        <v>0</v>
      </c>
      <c r="R244" s="27">
        <f>IF(Q244=TRUE,O244*0.03,0)</f>
        <v>0</v>
      </c>
      <c r="S244" s="25">
        <f>COUNTIF('Historical Registration Data'!D:D,'Registration Data'!C244)</f>
        <v>0</v>
      </c>
      <c r="T244" s="28" t="e">
        <f>R244+O244</f>
        <v>#VALUE!</v>
      </c>
      <c r="U244" s="29" t="e">
        <f>T244/F244</f>
        <v>#VALUE!</v>
      </c>
      <c r="V244" s="44" t="e">
        <f>IF(U244&gt;100%,((U244-1)*10000),0)</f>
        <v>#VALUE!</v>
      </c>
      <c r="W244"/>
    </row>
    <row r="245" spans="1:23" x14ac:dyDescent="0.25">
      <c r="A245"/>
      <c r="B245"/>
      <c r="C245"/>
      <c r="D245"/>
      <c r="E245"/>
      <c r="F245"/>
      <c r="G245"/>
      <c r="H245"/>
      <c r="I245"/>
      <c r="J245"/>
      <c r="K245"/>
      <c r="L245"/>
      <c r="O245" s="26" t="str">
        <f>IFERROR(VLOOKUP(C:C,'Results Data'!A:F,6,FALSE), "Not Found")</f>
        <v>Not Found</v>
      </c>
      <c r="P245" s="27" t="str">
        <f>IFERROR(VLOOKUP(C:C,'Results Data'!A:M,13,FALSE), "Not Found")</f>
        <v>Not Found</v>
      </c>
      <c r="Q245" s="27" t="b">
        <f>AND('RIDE DATA'!$A$5&lt;'Registration Data'!$P245,'RIDE DATA'!$B$5&gt;'Registration Data'!$P245)</f>
        <v>0</v>
      </c>
      <c r="R245" s="27">
        <f>IF(Q245=TRUE,O245*0.03,0)</f>
        <v>0</v>
      </c>
      <c r="S245" s="25">
        <f>COUNTIF('Historical Registration Data'!D:D,'Registration Data'!C245)</f>
        <v>0</v>
      </c>
      <c r="T245" s="28" t="e">
        <f>R245+O245</f>
        <v>#VALUE!</v>
      </c>
      <c r="U245" s="29" t="e">
        <f>T245/F245</f>
        <v>#VALUE!</v>
      </c>
      <c r="V245" s="44" t="e">
        <f>IF(U245&gt;100%,((U245-1)*10000),0)</f>
        <v>#VALUE!</v>
      </c>
      <c r="W245"/>
    </row>
    <row r="246" spans="1:23" x14ac:dyDescent="0.25">
      <c r="A246"/>
      <c r="B246"/>
      <c r="C246"/>
      <c r="D246"/>
      <c r="E246"/>
      <c r="F246"/>
      <c r="G246"/>
      <c r="H246"/>
      <c r="I246"/>
      <c r="J246"/>
      <c r="K246"/>
      <c r="L246"/>
      <c r="O246" s="26" t="str">
        <f>IFERROR(VLOOKUP(C:C,'Results Data'!A:F,6,FALSE), "Not Found")</f>
        <v>Not Found</v>
      </c>
      <c r="P246" s="27" t="str">
        <f>IFERROR(VLOOKUP(C:C,'Results Data'!A:M,13,FALSE), "Not Found")</f>
        <v>Not Found</v>
      </c>
      <c r="Q246" s="27" t="b">
        <f>AND('RIDE DATA'!$A$5&lt;'Registration Data'!$P246,'RIDE DATA'!$B$5&gt;'Registration Data'!$P246)</f>
        <v>0</v>
      </c>
      <c r="R246" s="27">
        <f>IF(Q246=TRUE,O246*0.03,0)</f>
        <v>0</v>
      </c>
      <c r="S246" s="25">
        <f>COUNTIF('Historical Registration Data'!D:D,'Registration Data'!C246)</f>
        <v>0</v>
      </c>
      <c r="T246" s="28" t="e">
        <f>R246+O246</f>
        <v>#VALUE!</v>
      </c>
      <c r="U246" s="29" t="e">
        <f>T246/F246</f>
        <v>#VALUE!</v>
      </c>
      <c r="V246" s="44" t="e">
        <f>IF(U246&gt;100%,((U246-1)*10000),0)</f>
        <v>#VALUE!</v>
      </c>
      <c r="W246"/>
    </row>
    <row r="247" spans="1:23" x14ac:dyDescent="0.25">
      <c r="A247"/>
      <c r="B247"/>
      <c r="C247"/>
      <c r="D247"/>
      <c r="E247"/>
      <c r="F247"/>
      <c r="G247"/>
      <c r="H247"/>
      <c r="I247"/>
      <c r="J247"/>
      <c r="K247"/>
      <c r="L247"/>
      <c r="O247" s="26" t="str">
        <f>IFERROR(VLOOKUP(C:C,'Results Data'!A:F,6,FALSE), "Not Found")</f>
        <v>Not Found</v>
      </c>
      <c r="P247" s="27" t="str">
        <f>IFERROR(VLOOKUP(C:C,'Results Data'!A:M,13,FALSE), "Not Found")</f>
        <v>Not Found</v>
      </c>
      <c r="Q247" s="27" t="b">
        <f>AND('RIDE DATA'!$A$5&lt;'Registration Data'!$P247,'RIDE DATA'!$B$5&gt;'Registration Data'!$P247)</f>
        <v>0</v>
      </c>
      <c r="R247" s="27">
        <f>IF(Q247=TRUE,O247*0.03,0)</f>
        <v>0</v>
      </c>
      <c r="S247" s="25">
        <f>COUNTIF('Historical Registration Data'!D:D,'Registration Data'!C247)</f>
        <v>0</v>
      </c>
      <c r="T247" s="28" t="e">
        <f>R247+O247</f>
        <v>#VALUE!</v>
      </c>
      <c r="U247" s="29" t="e">
        <f>T247/F247</f>
        <v>#VALUE!</v>
      </c>
      <c r="V247" s="44" t="e">
        <f>IF(U247&gt;100%,((U247-1)*10000),0)</f>
        <v>#VALUE!</v>
      </c>
      <c r="W247"/>
    </row>
    <row r="248" spans="1:23" x14ac:dyDescent="0.25">
      <c r="A248"/>
      <c r="B248"/>
      <c r="C248"/>
      <c r="D248"/>
      <c r="E248"/>
      <c r="F248"/>
      <c r="G248"/>
      <c r="H248"/>
      <c r="I248"/>
      <c r="J248"/>
      <c r="K248"/>
      <c r="L248"/>
      <c r="O248" s="26" t="str">
        <f>IFERROR(VLOOKUP(C:C,'Results Data'!A:F,6,FALSE), "Not Found")</f>
        <v>Not Found</v>
      </c>
      <c r="P248" s="27" t="str">
        <f>IFERROR(VLOOKUP(C:C,'Results Data'!A:M,13,FALSE), "Not Found")</f>
        <v>Not Found</v>
      </c>
      <c r="Q248" s="27" t="b">
        <f>AND('RIDE DATA'!$A$5&lt;'Registration Data'!$P248,'RIDE DATA'!$B$5&gt;'Registration Data'!$P248)</f>
        <v>0</v>
      </c>
      <c r="R248" s="27">
        <f>IF(Q248=TRUE,O248*0.03,0)</f>
        <v>0</v>
      </c>
      <c r="S248" s="25">
        <f>COUNTIF('Historical Registration Data'!D:D,'Registration Data'!C248)</f>
        <v>0</v>
      </c>
      <c r="T248" s="28" t="e">
        <f>R248+O248</f>
        <v>#VALUE!</v>
      </c>
      <c r="U248" s="29" t="e">
        <f>T248/F248</f>
        <v>#VALUE!</v>
      </c>
      <c r="V248" s="44" t="e">
        <f>IF(U248&gt;100%,((U248-1)*10000),0)</f>
        <v>#VALUE!</v>
      </c>
      <c r="W248"/>
    </row>
    <row r="249" spans="1:23" x14ac:dyDescent="0.25">
      <c r="A249"/>
      <c r="B249"/>
      <c r="C249"/>
      <c r="D249"/>
      <c r="E249"/>
      <c r="F249"/>
      <c r="G249"/>
      <c r="H249"/>
      <c r="I249"/>
      <c r="J249"/>
      <c r="K249"/>
      <c r="L249"/>
      <c r="O249" s="26" t="str">
        <f>IFERROR(VLOOKUP(C:C,'Results Data'!A:F,6,FALSE), "Not Found")</f>
        <v>Not Found</v>
      </c>
      <c r="P249" s="27" t="str">
        <f>IFERROR(VLOOKUP(C:C,'Results Data'!A:M,13,FALSE), "Not Found")</f>
        <v>Not Found</v>
      </c>
      <c r="Q249" s="27" t="b">
        <f>AND('RIDE DATA'!$A$5&lt;'Registration Data'!$P249,'RIDE DATA'!$B$5&gt;'Registration Data'!$P249)</f>
        <v>0</v>
      </c>
      <c r="R249" s="27">
        <f>IF(Q249=TRUE,O249*0.03,0)</f>
        <v>0</v>
      </c>
      <c r="S249" s="25">
        <f>COUNTIF('Historical Registration Data'!D:D,'Registration Data'!C249)</f>
        <v>0</v>
      </c>
      <c r="T249" s="28" t="e">
        <f>R249+O249</f>
        <v>#VALUE!</v>
      </c>
      <c r="U249" s="29" t="e">
        <f>T249/F249</f>
        <v>#VALUE!</v>
      </c>
      <c r="V249" s="44" t="e">
        <f>IF(U249&gt;100%,((U249-1)*10000),0)</f>
        <v>#VALUE!</v>
      </c>
      <c r="W249"/>
    </row>
    <row r="250" spans="1:23" x14ac:dyDescent="0.25">
      <c r="A250"/>
      <c r="B250"/>
      <c r="C250"/>
      <c r="D250"/>
      <c r="E250"/>
      <c r="F250"/>
      <c r="G250"/>
      <c r="H250"/>
      <c r="I250"/>
      <c r="J250"/>
      <c r="K250"/>
      <c r="L250"/>
      <c r="O250" s="26" t="str">
        <f>IFERROR(VLOOKUP(C:C,'Results Data'!A:F,6,FALSE), "Not Found")</f>
        <v>Not Found</v>
      </c>
      <c r="P250" s="27" t="str">
        <f>IFERROR(VLOOKUP(C:C,'Results Data'!A:M,13,FALSE), "Not Found")</f>
        <v>Not Found</v>
      </c>
      <c r="Q250" s="27" t="b">
        <f>AND('RIDE DATA'!$A$5&lt;'Registration Data'!$P250,'RIDE DATA'!$B$5&gt;'Registration Data'!$P250)</f>
        <v>0</v>
      </c>
      <c r="R250" s="27">
        <f>IF(Q250=TRUE,O250*0.03,0)</f>
        <v>0</v>
      </c>
      <c r="S250" s="25">
        <f>COUNTIF('Historical Registration Data'!D:D,'Registration Data'!C250)</f>
        <v>0</v>
      </c>
      <c r="T250" s="28" t="e">
        <f>R250+O250</f>
        <v>#VALUE!</v>
      </c>
      <c r="U250" s="29" t="e">
        <f>T250/F250</f>
        <v>#VALUE!</v>
      </c>
      <c r="V250" s="44" t="e">
        <f>IF(U250&gt;100%,((U250-1)*10000),0)</f>
        <v>#VALUE!</v>
      </c>
      <c r="W250"/>
    </row>
    <row r="251" spans="1:23" x14ac:dyDescent="0.25">
      <c r="A251"/>
      <c r="B251"/>
      <c r="C251"/>
      <c r="D251"/>
      <c r="E251"/>
      <c r="F251"/>
      <c r="G251"/>
      <c r="H251"/>
      <c r="I251"/>
      <c r="J251"/>
      <c r="K251"/>
      <c r="L251"/>
      <c r="O251" s="26" t="str">
        <f>IFERROR(VLOOKUP(C:C,'Results Data'!A:F,6,FALSE), "Not Found")</f>
        <v>Not Found</v>
      </c>
      <c r="P251" s="27" t="str">
        <f>IFERROR(VLOOKUP(C:C,'Results Data'!A:M,13,FALSE), "Not Found")</f>
        <v>Not Found</v>
      </c>
      <c r="Q251" s="27" t="b">
        <f>AND('RIDE DATA'!$A$5&lt;'Registration Data'!$P251,'RIDE DATA'!$B$5&gt;'Registration Data'!$P251)</f>
        <v>0</v>
      </c>
      <c r="R251" s="27">
        <f>IF(Q251=TRUE,O251*0.03,0)</f>
        <v>0</v>
      </c>
      <c r="S251" s="25">
        <f>COUNTIF('Historical Registration Data'!D:D,'Registration Data'!C251)</f>
        <v>0</v>
      </c>
      <c r="T251" s="28" t="e">
        <f>R251+O251</f>
        <v>#VALUE!</v>
      </c>
      <c r="U251" s="29" t="e">
        <f>T251/F251</f>
        <v>#VALUE!</v>
      </c>
      <c r="V251" s="44" t="e">
        <f>IF(U251&gt;100%,((U251-1)*10000),0)</f>
        <v>#VALUE!</v>
      </c>
      <c r="W251"/>
    </row>
    <row r="252" spans="1:23" x14ac:dyDescent="0.25">
      <c r="A252"/>
      <c r="B252"/>
      <c r="C252"/>
      <c r="D252"/>
      <c r="E252"/>
      <c r="F252"/>
      <c r="G252"/>
      <c r="H252"/>
      <c r="I252"/>
      <c r="J252"/>
      <c r="K252"/>
      <c r="L252"/>
      <c r="O252" s="26" t="str">
        <f>IFERROR(VLOOKUP(C:C,'Results Data'!A:F,6,FALSE), "Not Found")</f>
        <v>Not Found</v>
      </c>
      <c r="P252" s="27" t="str">
        <f>IFERROR(VLOOKUP(C:C,'Results Data'!A:M,13,FALSE), "Not Found")</f>
        <v>Not Found</v>
      </c>
      <c r="Q252" s="27" t="b">
        <f>AND('RIDE DATA'!$A$5&lt;'Registration Data'!$P252,'RIDE DATA'!$B$5&gt;'Registration Data'!$P252)</f>
        <v>0</v>
      </c>
      <c r="R252" s="27">
        <f>IF(Q252=TRUE,O252*0.03,0)</f>
        <v>0</v>
      </c>
      <c r="S252" s="25">
        <f>COUNTIF('Historical Registration Data'!D:D,'Registration Data'!C252)</f>
        <v>0</v>
      </c>
      <c r="T252" s="28" t="e">
        <f>R252+O252</f>
        <v>#VALUE!</v>
      </c>
      <c r="U252" s="29" t="e">
        <f>T252/F252</f>
        <v>#VALUE!</v>
      </c>
      <c r="V252" s="44" t="e">
        <f>IF(U252&gt;100%,((U252-1)*10000),0)</f>
        <v>#VALUE!</v>
      </c>
      <c r="W252"/>
    </row>
    <row r="253" spans="1:23" x14ac:dyDescent="0.25">
      <c r="A253"/>
      <c r="B253"/>
      <c r="C253"/>
      <c r="D253"/>
      <c r="E253"/>
      <c r="F253"/>
      <c r="G253"/>
      <c r="H253"/>
      <c r="I253"/>
      <c r="J253"/>
      <c r="K253"/>
      <c r="L253"/>
      <c r="O253" s="26" t="str">
        <f>IFERROR(VLOOKUP(C:C,'Results Data'!A:F,6,FALSE), "Not Found")</f>
        <v>Not Found</v>
      </c>
      <c r="P253" s="27" t="str">
        <f>IFERROR(VLOOKUP(C:C,'Results Data'!A:M,13,FALSE), "Not Found")</f>
        <v>Not Found</v>
      </c>
      <c r="Q253" s="27" t="b">
        <f>AND('RIDE DATA'!$A$5&lt;'Registration Data'!$P253,'RIDE DATA'!$B$5&gt;'Registration Data'!$P253)</f>
        <v>0</v>
      </c>
      <c r="R253" s="27">
        <f>IF(Q253=TRUE,O253*0.03,0)</f>
        <v>0</v>
      </c>
      <c r="S253" s="25">
        <f>COUNTIF('Historical Registration Data'!D:D,'Registration Data'!C253)</f>
        <v>0</v>
      </c>
      <c r="T253" s="28" t="e">
        <f>R253+O253</f>
        <v>#VALUE!</v>
      </c>
      <c r="U253" s="29" t="e">
        <f>T253/F253</f>
        <v>#VALUE!</v>
      </c>
      <c r="V253" s="44" t="e">
        <f>IF(U253&gt;100%,((U253-1)*10000),0)</f>
        <v>#VALUE!</v>
      </c>
      <c r="W253"/>
    </row>
    <row r="254" spans="1:23" x14ac:dyDescent="0.25">
      <c r="A254"/>
      <c r="B254"/>
      <c r="C254"/>
      <c r="D254"/>
      <c r="E254"/>
      <c r="F254"/>
      <c r="G254"/>
      <c r="H254"/>
      <c r="I254"/>
      <c r="J254"/>
      <c r="K254"/>
      <c r="L254"/>
      <c r="O254" s="26" t="str">
        <f>IFERROR(VLOOKUP(C:C,'Results Data'!A:F,6,FALSE), "Not Found")</f>
        <v>Not Found</v>
      </c>
      <c r="P254" s="27" t="str">
        <f>IFERROR(VLOOKUP(C:C,'Results Data'!A:M,13,FALSE), "Not Found")</f>
        <v>Not Found</v>
      </c>
      <c r="Q254" s="27" t="b">
        <f>AND('RIDE DATA'!$A$5&lt;'Registration Data'!$P254,'RIDE DATA'!$B$5&gt;'Registration Data'!$P254)</f>
        <v>0</v>
      </c>
      <c r="R254" s="27">
        <f>IF(Q254=TRUE,O254*0.03,0)</f>
        <v>0</v>
      </c>
      <c r="S254" s="25">
        <f>COUNTIF('Historical Registration Data'!D:D,'Registration Data'!C254)</f>
        <v>0</v>
      </c>
      <c r="T254" s="28" t="e">
        <f>R254+O254</f>
        <v>#VALUE!</v>
      </c>
      <c r="U254" s="29" t="e">
        <f>T254/F254</f>
        <v>#VALUE!</v>
      </c>
      <c r="V254" s="44" t="e">
        <f>IF(U254&gt;100%,((U254-1)*10000),0)</f>
        <v>#VALUE!</v>
      </c>
      <c r="W254"/>
    </row>
    <row r="255" spans="1:23" x14ac:dyDescent="0.25">
      <c r="A255"/>
      <c r="B255"/>
      <c r="C255"/>
      <c r="D255"/>
      <c r="E255"/>
      <c r="F255"/>
      <c r="G255"/>
      <c r="H255"/>
      <c r="I255"/>
      <c r="J255"/>
      <c r="K255"/>
      <c r="L255"/>
      <c r="O255" s="26" t="str">
        <f>IFERROR(VLOOKUP(C:C,'Results Data'!A:F,6,FALSE), "Not Found")</f>
        <v>Not Found</v>
      </c>
      <c r="P255" s="27" t="str">
        <f>IFERROR(VLOOKUP(C:C,'Results Data'!A:M,13,FALSE), "Not Found")</f>
        <v>Not Found</v>
      </c>
      <c r="Q255" s="27" t="b">
        <f>AND('RIDE DATA'!$A$5&lt;'Registration Data'!$P255,'RIDE DATA'!$B$5&gt;'Registration Data'!$P255)</f>
        <v>0</v>
      </c>
      <c r="R255" s="27">
        <f>IF(Q255=TRUE,O255*0.03,0)</f>
        <v>0</v>
      </c>
      <c r="S255" s="25">
        <f>COUNTIF('Historical Registration Data'!D:D,'Registration Data'!C255)</f>
        <v>0</v>
      </c>
      <c r="T255" s="28" t="e">
        <f>R255+O255</f>
        <v>#VALUE!</v>
      </c>
      <c r="U255" s="29" t="e">
        <f>T255/F255</f>
        <v>#VALUE!</v>
      </c>
      <c r="V255" s="44" t="e">
        <f>IF(U255&gt;100%,((U255-1)*10000),0)</f>
        <v>#VALUE!</v>
      </c>
      <c r="W255"/>
    </row>
    <row r="256" spans="1:23" x14ac:dyDescent="0.25">
      <c r="A256"/>
      <c r="B256"/>
      <c r="C256"/>
      <c r="D256"/>
      <c r="E256"/>
      <c r="F256"/>
      <c r="G256"/>
      <c r="H256"/>
      <c r="I256"/>
      <c r="J256"/>
      <c r="K256"/>
      <c r="L256"/>
      <c r="O256" s="26" t="str">
        <f>IFERROR(VLOOKUP(C:C,'Results Data'!A:F,6,FALSE), "Not Found")</f>
        <v>Not Found</v>
      </c>
      <c r="P256" s="27" t="str">
        <f>IFERROR(VLOOKUP(C:C,'Results Data'!A:M,13,FALSE), "Not Found")</f>
        <v>Not Found</v>
      </c>
      <c r="Q256" s="27" t="b">
        <f>AND('RIDE DATA'!$A$5&lt;'Registration Data'!$P256,'RIDE DATA'!$B$5&gt;'Registration Data'!$P256)</f>
        <v>0</v>
      </c>
      <c r="R256" s="27">
        <f>IF(Q256=TRUE,O256*0.03,0)</f>
        <v>0</v>
      </c>
      <c r="S256" s="25">
        <f>COUNTIF('Historical Registration Data'!D:D,'Registration Data'!C256)</f>
        <v>0</v>
      </c>
      <c r="T256" s="28" t="e">
        <f>R256+O256</f>
        <v>#VALUE!</v>
      </c>
      <c r="U256" s="29" t="e">
        <f>T256/F256</f>
        <v>#VALUE!</v>
      </c>
      <c r="V256" s="44" t="e">
        <f>IF(U256&gt;100%,((U256-1)*10000),0)</f>
        <v>#VALUE!</v>
      </c>
      <c r="W256"/>
    </row>
    <row r="257" spans="1:23" x14ac:dyDescent="0.25">
      <c r="A257"/>
      <c r="B257"/>
      <c r="C257"/>
      <c r="D257"/>
      <c r="E257"/>
      <c r="F257"/>
      <c r="G257"/>
      <c r="H257"/>
      <c r="I257"/>
      <c r="J257"/>
      <c r="K257"/>
      <c r="L257"/>
      <c r="O257" s="26" t="str">
        <f>IFERROR(VLOOKUP(C:C,'Results Data'!A:F,6,FALSE), "Not Found")</f>
        <v>Not Found</v>
      </c>
      <c r="P257" s="27" t="str">
        <f>IFERROR(VLOOKUP(C:C,'Results Data'!A:M,13,FALSE), "Not Found")</f>
        <v>Not Found</v>
      </c>
      <c r="Q257" s="27" t="b">
        <f>AND('RIDE DATA'!$A$5&lt;'Registration Data'!$P257,'RIDE DATA'!$B$5&gt;'Registration Data'!$P257)</f>
        <v>0</v>
      </c>
      <c r="R257" s="27">
        <f>IF(Q257=TRUE,O257*0.03,0)</f>
        <v>0</v>
      </c>
      <c r="S257" s="25">
        <f>COUNTIF('Historical Registration Data'!D:D,'Registration Data'!C257)</f>
        <v>0</v>
      </c>
      <c r="T257" s="28" t="e">
        <f>R257+O257</f>
        <v>#VALUE!</v>
      </c>
      <c r="U257" s="29" t="e">
        <f>T257/F257</f>
        <v>#VALUE!</v>
      </c>
      <c r="V257" s="44" t="e">
        <f>IF(U257&gt;100%,((U257-1)*10000),0)</f>
        <v>#VALUE!</v>
      </c>
      <c r="W257"/>
    </row>
    <row r="258" spans="1:23" x14ac:dyDescent="0.25">
      <c r="A258"/>
      <c r="B258"/>
      <c r="C258"/>
      <c r="D258"/>
      <c r="E258"/>
      <c r="F258"/>
      <c r="G258"/>
      <c r="H258"/>
      <c r="I258"/>
      <c r="J258"/>
      <c r="K258"/>
      <c r="L258"/>
      <c r="O258" s="26" t="str">
        <f>IFERROR(VLOOKUP(C:C,'Results Data'!A:F,6,FALSE), "Not Found")</f>
        <v>Not Found</v>
      </c>
      <c r="P258" s="27" t="str">
        <f>IFERROR(VLOOKUP(C:C,'Results Data'!A:M,13,FALSE), "Not Found")</f>
        <v>Not Found</v>
      </c>
      <c r="Q258" s="27" t="b">
        <f>AND('RIDE DATA'!$A$5&lt;'Registration Data'!$P258,'RIDE DATA'!$B$5&gt;'Registration Data'!$P258)</f>
        <v>0</v>
      </c>
      <c r="R258" s="27">
        <f>IF(Q258=TRUE,O258*0.03,0)</f>
        <v>0</v>
      </c>
      <c r="S258" s="25">
        <f>COUNTIF('Historical Registration Data'!D:D,'Registration Data'!C258)</f>
        <v>0</v>
      </c>
      <c r="T258" s="28" t="e">
        <f>R258+O258</f>
        <v>#VALUE!</v>
      </c>
      <c r="U258" s="29" t="e">
        <f>T258/F258</f>
        <v>#VALUE!</v>
      </c>
      <c r="V258" s="44" t="e">
        <f>IF(U258&gt;100%,((U258-1)*10000),0)</f>
        <v>#VALUE!</v>
      </c>
      <c r="W258"/>
    </row>
    <row r="259" spans="1:23" x14ac:dyDescent="0.25">
      <c r="A259"/>
      <c r="B259"/>
      <c r="C259"/>
      <c r="D259"/>
      <c r="E259"/>
      <c r="F259"/>
      <c r="G259"/>
      <c r="H259"/>
      <c r="I259"/>
      <c r="J259"/>
      <c r="K259"/>
      <c r="L259"/>
      <c r="O259" s="26" t="str">
        <f>IFERROR(VLOOKUP(C:C,'Results Data'!A:F,6,FALSE), "Not Found")</f>
        <v>Not Found</v>
      </c>
      <c r="P259" s="27" t="str">
        <f>IFERROR(VLOOKUP(C:C,'Results Data'!A:M,13,FALSE), "Not Found")</f>
        <v>Not Found</v>
      </c>
      <c r="Q259" s="27" t="b">
        <f>AND('RIDE DATA'!$A$5&lt;'Registration Data'!$P259,'RIDE DATA'!$B$5&gt;'Registration Data'!$P259)</f>
        <v>0</v>
      </c>
      <c r="R259" s="27">
        <f>IF(Q259=TRUE,O259*0.03,0)</f>
        <v>0</v>
      </c>
      <c r="S259" s="25">
        <f>COUNTIF('Historical Registration Data'!D:D,'Registration Data'!C259)</f>
        <v>0</v>
      </c>
      <c r="T259" s="28" t="e">
        <f>R259+O259</f>
        <v>#VALUE!</v>
      </c>
      <c r="U259" s="29" t="e">
        <f>T259/F259</f>
        <v>#VALUE!</v>
      </c>
      <c r="V259" s="44" t="e">
        <f>IF(U259&gt;100%,((U259-1)*10000),0)</f>
        <v>#VALUE!</v>
      </c>
      <c r="W259"/>
    </row>
    <row r="260" spans="1:23" x14ac:dyDescent="0.25">
      <c r="A260"/>
      <c r="B260"/>
      <c r="C260"/>
      <c r="D260"/>
      <c r="E260"/>
      <c r="F260"/>
      <c r="G260"/>
      <c r="H260"/>
      <c r="I260"/>
      <c r="J260"/>
      <c r="K260"/>
      <c r="L260"/>
      <c r="O260" s="26" t="str">
        <f>IFERROR(VLOOKUP(C:C,'Results Data'!A:F,6,FALSE), "Not Found")</f>
        <v>Not Found</v>
      </c>
      <c r="P260" s="27" t="str">
        <f>IFERROR(VLOOKUP(C:C,'Results Data'!A:M,13,FALSE), "Not Found")</f>
        <v>Not Found</v>
      </c>
      <c r="Q260" s="27" t="b">
        <f>AND('RIDE DATA'!$A$5&lt;'Registration Data'!$P260,'RIDE DATA'!$B$5&gt;'Registration Data'!$P260)</f>
        <v>0</v>
      </c>
      <c r="R260" s="27">
        <f>IF(Q260=TRUE,O260*0.03,0)</f>
        <v>0</v>
      </c>
      <c r="S260" s="25">
        <f>COUNTIF('Historical Registration Data'!D:D,'Registration Data'!C260)</f>
        <v>0</v>
      </c>
      <c r="T260" s="28" t="e">
        <f>R260+O260</f>
        <v>#VALUE!</v>
      </c>
      <c r="U260" s="29" t="e">
        <f>T260/F260</f>
        <v>#VALUE!</v>
      </c>
      <c r="V260" s="44" t="e">
        <f>IF(U260&gt;100%,((U260-1)*10000),0)</f>
        <v>#VALUE!</v>
      </c>
      <c r="W260"/>
    </row>
    <row r="261" spans="1:23" x14ac:dyDescent="0.25">
      <c r="A261"/>
      <c r="B261"/>
      <c r="C261"/>
      <c r="D261"/>
      <c r="E261"/>
      <c r="F261"/>
      <c r="G261"/>
      <c r="H261"/>
      <c r="I261"/>
      <c r="J261"/>
      <c r="K261"/>
      <c r="L261"/>
      <c r="O261" s="26" t="str">
        <f>IFERROR(VLOOKUP(C:C,'Results Data'!A:F,6,FALSE), "Not Found")</f>
        <v>Not Found</v>
      </c>
      <c r="P261" s="27" t="str">
        <f>IFERROR(VLOOKUP(C:C,'Results Data'!A:M,13,FALSE), "Not Found")</f>
        <v>Not Found</v>
      </c>
      <c r="Q261" s="27" t="b">
        <f>AND('RIDE DATA'!$A$5&lt;'Registration Data'!$P261,'RIDE DATA'!$B$5&gt;'Registration Data'!$P261)</f>
        <v>0</v>
      </c>
      <c r="R261" s="27">
        <f>IF(Q261=TRUE,O261*0.03,0)</f>
        <v>0</v>
      </c>
      <c r="S261" s="25">
        <f>COUNTIF('Historical Registration Data'!D:D,'Registration Data'!C261)</f>
        <v>0</v>
      </c>
      <c r="T261" s="28" t="e">
        <f>R261+O261</f>
        <v>#VALUE!</v>
      </c>
      <c r="U261" s="29" t="e">
        <f>T261/F261</f>
        <v>#VALUE!</v>
      </c>
      <c r="V261" s="44" t="e">
        <f>IF(U261&gt;100%,((U261-1)*10000),0)</f>
        <v>#VALUE!</v>
      </c>
      <c r="W261"/>
    </row>
    <row r="262" spans="1:23" x14ac:dyDescent="0.25">
      <c r="A262"/>
      <c r="B262"/>
      <c r="C262"/>
      <c r="D262"/>
      <c r="E262"/>
      <c r="F262"/>
      <c r="G262"/>
      <c r="H262"/>
      <c r="I262"/>
      <c r="J262"/>
      <c r="K262"/>
      <c r="L262"/>
      <c r="O262" s="26" t="str">
        <f>IFERROR(VLOOKUP(C:C,'Results Data'!A:F,6,FALSE), "Not Found")</f>
        <v>Not Found</v>
      </c>
      <c r="P262" s="27" t="str">
        <f>IFERROR(VLOOKUP(C:C,'Results Data'!A:M,13,FALSE), "Not Found")</f>
        <v>Not Found</v>
      </c>
      <c r="Q262" s="27" t="b">
        <f>AND('RIDE DATA'!$A$5&lt;'Registration Data'!$P262,'RIDE DATA'!$B$5&gt;'Registration Data'!$P262)</f>
        <v>0</v>
      </c>
      <c r="R262" s="27">
        <f>IF(Q262=TRUE,O262*0.03,0)</f>
        <v>0</v>
      </c>
      <c r="S262" s="25">
        <f>COUNTIF('Historical Registration Data'!D:D,'Registration Data'!C262)</f>
        <v>0</v>
      </c>
      <c r="T262" s="28" t="e">
        <f>R262+O262</f>
        <v>#VALUE!</v>
      </c>
      <c r="U262" s="29" t="e">
        <f>T262/F262</f>
        <v>#VALUE!</v>
      </c>
      <c r="V262" s="44" t="e">
        <f>IF(U262&gt;100%,((U262-1)*10000),0)</f>
        <v>#VALUE!</v>
      </c>
      <c r="W262"/>
    </row>
    <row r="263" spans="1:23" x14ac:dyDescent="0.25">
      <c r="A263"/>
      <c r="B263"/>
      <c r="C263"/>
      <c r="D263"/>
      <c r="E263"/>
      <c r="F263"/>
      <c r="G263"/>
      <c r="H263"/>
      <c r="I263"/>
      <c r="J263"/>
      <c r="K263"/>
      <c r="L263"/>
      <c r="O263" s="26" t="str">
        <f>IFERROR(VLOOKUP(C:C,'Results Data'!A:F,6,FALSE), "Not Found")</f>
        <v>Not Found</v>
      </c>
      <c r="P263" s="27" t="str">
        <f>IFERROR(VLOOKUP(C:C,'Results Data'!A:M,13,FALSE), "Not Found")</f>
        <v>Not Found</v>
      </c>
      <c r="Q263" s="27" t="b">
        <f>AND('RIDE DATA'!$A$5&lt;'Registration Data'!$P263,'RIDE DATA'!$B$5&gt;'Registration Data'!$P263)</f>
        <v>0</v>
      </c>
      <c r="R263" s="27">
        <f>IF(Q263=TRUE,O263*0.03,0)</f>
        <v>0</v>
      </c>
      <c r="S263" s="25">
        <f>COUNTIF('Historical Registration Data'!D:D,'Registration Data'!C263)</f>
        <v>0</v>
      </c>
      <c r="T263" s="28" t="e">
        <f>R263+O263</f>
        <v>#VALUE!</v>
      </c>
      <c r="U263" s="29" t="e">
        <f>T263/F263</f>
        <v>#VALUE!</v>
      </c>
      <c r="V263" s="44" t="e">
        <f>IF(U263&gt;100%,((U263-1)*10000),0)</f>
        <v>#VALUE!</v>
      </c>
      <c r="W263"/>
    </row>
    <row r="264" spans="1:23" x14ac:dyDescent="0.25">
      <c r="A264"/>
      <c r="B264"/>
      <c r="C264"/>
      <c r="D264"/>
      <c r="E264"/>
      <c r="F264"/>
      <c r="G264"/>
      <c r="H264"/>
      <c r="I264"/>
      <c r="J264"/>
      <c r="K264"/>
      <c r="L264"/>
      <c r="O264" s="26" t="str">
        <f>IFERROR(VLOOKUP(C:C,'Results Data'!A:F,6,FALSE), "Not Found")</f>
        <v>Not Found</v>
      </c>
      <c r="P264" s="27" t="str">
        <f>IFERROR(VLOOKUP(C:C,'Results Data'!A:M,13,FALSE), "Not Found")</f>
        <v>Not Found</v>
      </c>
      <c r="Q264" s="27" t="b">
        <f>AND('RIDE DATA'!$A$5&lt;'Registration Data'!$P264,'RIDE DATA'!$B$5&gt;'Registration Data'!$P264)</f>
        <v>0</v>
      </c>
      <c r="R264" s="27">
        <f>IF(Q264=TRUE,O264*0.03,0)</f>
        <v>0</v>
      </c>
      <c r="S264" s="25">
        <f>COUNTIF('Historical Registration Data'!D:D,'Registration Data'!C264)</f>
        <v>0</v>
      </c>
      <c r="T264" s="28" t="e">
        <f>R264+O264</f>
        <v>#VALUE!</v>
      </c>
      <c r="U264" s="29" t="e">
        <f>T264/F264</f>
        <v>#VALUE!</v>
      </c>
      <c r="V264" s="44" t="e">
        <f>IF(U264&gt;100%,((U264-1)*10000),0)</f>
        <v>#VALUE!</v>
      </c>
      <c r="W264"/>
    </row>
    <row r="265" spans="1:23" x14ac:dyDescent="0.25">
      <c r="A265"/>
      <c r="B265"/>
      <c r="C265"/>
      <c r="D265"/>
      <c r="E265"/>
      <c r="F265"/>
      <c r="G265"/>
      <c r="H265"/>
      <c r="I265"/>
      <c r="J265"/>
      <c r="K265"/>
      <c r="L265"/>
      <c r="O265" s="26" t="str">
        <f>IFERROR(VLOOKUP(C:C,'Results Data'!A:F,6,FALSE), "Not Found")</f>
        <v>Not Found</v>
      </c>
      <c r="P265" s="27" t="str">
        <f>IFERROR(VLOOKUP(C:C,'Results Data'!A:M,13,FALSE), "Not Found")</f>
        <v>Not Found</v>
      </c>
      <c r="Q265" s="27" t="b">
        <f>AND('RIDE DATA'!$A$5&lt;'Registration Data'!$P265,'RIDE DATA'!$B$5&gt;'Registration Data'!$P265)</f>
        <v>0</v>
      </c>
      <c r="R265" s="27">
        <f>IF(Q265=TRUE,O265*0.03,0)</f>
        <v>0</v>
      </c>
      <c r="S265" s="25">
        <f>COUNTIF('Historical Registration Data'!D:D,'Registration Data'!C265)</f>
        <v>0</v>
      </c>
      <c r="T265" s="28" t="e">
        <f>R265+O265</f>
        <v>#VALUE!</v>
      </c>
      <c r="U265" s="29" t="e">
        <f>T265/F265</f>
        <v>#VALUE!</v>
      </c>
      <c r="V265" s="44" t="e">
        <f>IF(U265&gt;100%,((U265-1)*10000),0)</f>
        <v>#VALUE!</v>
      </c>
      <c r="W265"/>
    </row>
    <row r="266" spans="1:23" x14ac:dyDescent="0.25">
      <c r="A266"/>
      <c r="B266"/>
      <c r="C266"/>
      <c r="D266"/>
      <c r="E266"/>
      <c r="F266"/>
      <c r="G266"/>
      <c r="H266"/>
      <c r="I266"/>
      <c r="J266"/>
      <c r="K266"/>
      <c r="L266"/>
      <c r="O266" s="26" t="str">
        <f>IFERROR(VLOOKUP(C:C,'Results Data'!A:F,6,FALSE), "Not Found")</f>
        <v>Not Found</v>
      </c>
      <c r="P266" s="27" t="str">
        <f>IFERROR(VLOOKUP(C:C,'Results Data'!A:M,13,FALSE), "Not Found")</f>
        <v>Not Found</v>
      </c>
      <c r="Q266" s="27" t="b">
        <f>AND('RIDE DATA'!$A$5&lt;'Registration Data'!$P266,'RIDE DATA'!$B$5&gt;'Registration Data'!$P266)</f>
        <v>0</v>
      </c>
      <c r="R266" s="27">
        <f>IF(Q266=TRUE,O266*0.03,0)</f>
        <v>0</v>
      </c>
      <c r="S266" s="25">
        <f>COUNTIF('Historical Registration Data'!D:D,'Registration Data'!C266)</f>
        <v>0</v>
      </c>
      <c r="T266" s="28" t="e">
        <f>R266+O266</f>
        <v>#VALUE!</v>
      </c>
      <c r="U266" s="29" t="e">
        <f>T266/F266</f>
        <v>#VALUE!</v>
      </c>
      <c r="V266" s="44" t="e">
        <f>IF(U266&gt;100%,((U266-1)*10000),0)</f>
        <v>#VALUE!</v>
      </c>
      <c r="W266"/>
    </row>
    <row r="267" spans="1:23" x14ac:dyDescent="0.25">
      <c r="A267"/>
      <c r="B267"/>
      <c r="C267"/>
      <c r="D267"/>
      <c r="E267"/>
      <c r="F267"/>
      <c r="G267"/>
      <c r="H267"/>
      <c r="I267"/>
      <c r="J267"/>
      <c r="K267"/>
      <c r="L267"/>
      <c r="O267" s="26" t="str">
        <f>IFERROR(VLOOKUP(C:C,'Results Data'!A:F,6,FALSE), "Not Found")</f>
        <v>Not Found</v>
      </c>
      <c r="P267" s="27" t="str">
        <f>IFERROR(VLOOKUP(C:C,'Results Data'!A:M,13,FALSE), "Not Found")</f>
        <v>Not Found</v>
      </c>
      <c r="Q267" s="27" t="b">
        <f>AND('RIDE DATA'!$A$5&lt;'Registration Data'!$P267,'RIDE DATA'!$B$5&gt;'Registration Data'!$P267)</f>
        <v>0</v>
      </c>
      <c r="R267" s="27">
        <f>IF(Q267=TRUE,O267*0.03,0)</f>
        <v>0</v>
      </c>
      <c r="S267" s="25">
        <f>COUNTIF('Historical Registration Data'!D:D,'Registration Data'!C267)</f>
        <v>0</v>
      </c>
      <c r="T267" s="28" t="e">
        <f>R267+O267</f>
        <v>#VALUE!</v>
      </c>
      <c r="U267" s="29" t="e">
        <f>T267/F267</f>
        <v>#VALUE!</v>
      </c>
      <c r="V267" s="44" t="e">
        <f>IF(U267&gt;100%,((U267-1)*10000),0)</f>
        <v>#VALUE!</v>
      </c>
      <c r="W267"/>
    </row>
    <row r="268" spans="1:23" x14ac:dyDescent="0.25">
      <c r="A268"/>
      <c r="B268"/>
      <c r="C268"/>
      <c r="D268"/>
      <c r="E268"/>
      <c r="F268"/>
      <c r="G268"/>
      <c r="H268"/>
      <c r="I268"/>
      <c r="J268"/>
      <c r="K268"/>
      <c r="L268"/>
      <c r="O268" s="26" t="str">
        <f>IFERROR(VLOOKUP(C:C,'Results Data'!A:F,6,FALSE), "Not Found")</f>
        <v>Not Found</v>
      </c>
      <c r="P268" s="27" t="str">
        <f>IFERROR(VLOOKUP(C:C,'Results Data'!A:M,13,FALSE), "Not Found")</f>
        <v>Not Found</v>
      </c>
      <c r="Q268" s="27" t="b">
        <f>AND('RIDE DATA'!$A$5&lt;'Registration Data'!$P268,'RIDE DATA'!$B$5&gt;'Registration Data'!$P268)</f>
        <v>0</v>
      </c>
      <c r="R268" s="27">
        <f>IF(Q268=TRUE,O268*0.03,0)</f>
        <v>0</v>
      </c>
      <c r="S268" s="25">
        <f>COUNTIF('Historical Registration Data'!D:D,'Registration Data'!C268)</f>
        <v>0</v>
      </c>
      <c r="T268" s="28" t="e">
        <f>R268+O268</f>
        <v>#VALUE!</v>
      </c>
      <c r="U268" s="29" t="e">
        <f>T268/F268</f>
        <v>#VALUE!</v>
      </c>
      <c r="V268" s="44" t="e">
        <f>IF(U268&gt;100%,((U268-1)*10000),0)</f>
        <v>#VALUE!</v>
      </c>
      <c r="W268"/>
    </row>
    <row r="269" spans="1:23" x14ac:dyDescent="0.25">
      <c r="A269"/>
      <c r="B269"/>
      <c r="C269"/>
      <c r="D269"/>
      <c r="E269"/>
      <c r="F269"/>
      <c r="G269"/>
      <c r="H269"/>
      <c r="I269"/>
      <c r="J269"/>
      <c r="K269"/>
      <c r="L269"/>
      <c r="O269" s="26" t="str">
        <f>IFERROR(VLOOKUP(C:C,'Results Data'!A:F,6,FALSE), "Not Found")</f>
        <v>Not Found</v>
      </c>
      <c r="P269" s="27" t="str">
        <f>IFERROR(VLOOKUP(C:C,'Results Data'!A:M,13,FALSE), "Not Found")</f>
        <v>Not Found</v>
      </c>
      <c r="Q269" s="27" t="b">
        <f>AND('RIDE DATA'!$A$5&lt;'Registration Data'!$P269,'RIDE DATA'!$B$5&gt;'Registration Data'!$P269)</f>
        <v>0</v>
      </c>
      <c r="R269" s="27">
        <f>IF(Q269=TRUE,O269*0.03,0)</f>
        <v>0</v>
      </c>
      <c r="S269" s="25">
        <f>COUNTIF('Historical Registration Data'!D:D,'Registration Data'!C269)</f>
        <v>0</v>
      </c>
      <c r="T269" s="28" t="e">
        <f>R269+O269</f>
        <v>#VALUE!</v>
      </c>
      <c r="U269" s="29" t="e">
        <f>T269/F269</f>
        <v>#VALUE!</v>
      </c>
      <c r="V269" s="44" t="e">
        <f>IF(U269&gt;100%,((U269-1)*10000),0)</f>
        <v>#VALUE!</v>
      </c>
      <c r="W269"/>
    </row>
    <row r="270" spans="1:23" x14ac:dyDescent="0.25">
      <c r="A270"/>
      <c r="B270"/>
      <c r="C270"/>
      <c r="D270"/>
      <c r="E270"/>
      <c r="F270"/>
      <c r="G270"/>
      <c r="H270"/>
      <c r="I270"/>
      <c r="J270"/>
      <c r="K270"/>
      <c r="L270"/>
      <c r="O270" s="26" t="str">
        <f>IFERROR(VLOOKUP(C:C,'Results Data'!A:F,6,FALSE), "Not Found")</f>
        <v>Not Found</v>
      </c>
      <c r="P270" s="27" t="str">
        <f>IFERROR(VLOOKUP(C:C,'Results Data'!A:M,13,FALSE), "Not Found")</f>
        <v>Not Found</v>
      </c>
      <c r="Q270" s="27" t="b">
        <f>AND('RIDE DATA'!$A$5&lt;'Registration Data'!$P270,'RIDE DATA'!$B$5&gt;'Registration Data'!$P270)</f>
        <v>0</v>
      </c>
      <c r="R270" s="27">
        <f>IF(Q270=TRUE,O270*0.03,0)</f>
        <v>0</v>
      </c>
      <c r="S270" s="25">
        <f>COUNTIF('Historical Registration Data'!D:D,'Registration Data'!C270)</f>
        <v>0</v>
      </c>
      <c r="T270" s="28" t="e">
        <f>R270+O270</f>
        <v>#VALUE!</v>
      </c>
      <c r="U270" s="29" t="e">
        <f>T270/F270</f>
        <v>#VALUE!</v>
      </c>
      <c r="V270" s="44" t="e">
        <f>IF(U270&gt;100%,((U270-1)*10000),0)</f>
        <v>#VALUE!</v>
      </c>
      <c r="W270"/>
    </row>
    <row r="271" spans="1:23" x14ac:dyDescent="0.25">
      <c r="A271"/>
      <c r="B271"/>
      <c r="C271"/>
      <c r="D271"/>
      <c r="E271"/>
      <c r="F271"/>
      <c r="G271"/>
      <c r="H271"/>
      <c r="I271"/>
      <c r="J271"/>
      <c r="K271"/>
      <c r="L271"/>
      <c r="O271" s="26" t="str">
        <f>IFERROR(VLOOKUP(C:C,'Results Data'!A:F,6,FALSE), "Not Found")</f>
        <v>Not Found</v>
      </c>
      <c r="P271" s="27" t="str">
        <f>IFERROR(VLOOKUP(C:C,'Results Data'!A:M,13,FALSE), "Not Found")</f>
        <v>Not Found</v>
      </c>
      <c r="Q271" s="27" t="b">
        <f>AND('RIDE DATA'!$A$5&lt;'Registration Data'!$P271,'RIDE DATA'!$B$5&gt;'Registration Data'!$P271)</f>
        <v>0</v>
      </c>
      <c r="R271" s="27">
        <f>IF(Q271=TRUE,O271*0.03,0)</f>
        <v>0</v>
      </c>
      <c r="S271" s="25">
        <f>COUNTIF('Historical Registration Data'!D:D,'Registration Data'!C271)</f>
        <v>0</v>
      </c>
      <c r="T271" s="28" t="e">
        <f>R271+O271</f>
        <v>#VALUE!</v>
      </c>
      <c r="U271" s="29" t="e">
        <f>T271/F271</f>
        <v>#VALUE!</v>
      </c>
      <c r="V271" s="44" t="e">
        <f>IF(U271&gt;100%,((U271-1)*10000),0)</f>
        <v>#VALUE!</v>
      </c>
      <c r="W271"/>
    </row>
    <row r="272" spans="1:23" x14ac:dyDescent="0.25">
      <c r="A272"/>
      <c r="B272"/>
      <c r="C272"/>
      <c r="D272"/>
      <c r="E272"/>
      <c r="F272"/>
      <c r="G272"/>
      <c r="H272"/>
      <c r="I272"/>
      <c r="J272"/>
      <c r="K272"/>
      <c r="L272"/>
      <c r="O272" s="26" t="str">
        <f>IFERROR(VLOOKUP(C:C,'Results Data'!A:F,6,FALSE), "Not Found")</f>
        <v>Not Found</v>
      </c>
      <c r="P272" s="27" t="str">
        <f>IFERROR(VLOOKUP(C:C,'Results Data'!A:M,13,FALSE), "Not Found")</f>
        <v>Not Found</v>
      </c>
      <c r="Q272" s="27" t="b">
        <f>AND('RIDE DATA'!$A$5&lt;'Registration Data'!$P272,'RIDE DATA'!$B$5&gt;'Registration Data'!$P272)</f>
        <v>0</v>
      </c>
      <c r="R272" s="27">
        <f>IF(Q272=TRUE,O272*0.03,0)</f>
        <v>0</v>
      </c>
      <c r="S272" s="25">
        <f>COUNTIF('Historical Registration Data'!D:D,'Registration Data'!C272)</f>
        <v>0</v>
      </c>
      <c r="T272" s="28" t="e">
        <f>R272+O272</f>
        <v>#VALUE!</v>
      </c>
      <c r="U272" s="29" t="e">
        <f>T272/F272</f>
        <v>#VALUE!</v>
      </c>
      <c r="V272" s="44" t="e">
        <f>IF(U272&gt;100%,((U272-1)*10000),0)</f>
        <v>#VALUE!</v>
      </c>
      <c r="W272"/>
    </row>
    <row r="273" spans="1:23" x14ac:dyDescent="0.25">
      <c r="A273"/>
      <c r="B273"/>
      <c r="C273"/>
      <c r="D273"/>
      <c r="E273"/>
      <c r="F273"/>
      <c r="G273"/>
      <c r="H273"/>
      <c r="I273"/>
      <c r="J273"/>
      <c r="K273"/>
      <c r="L273"/>
      <c r="O273" s="26" t="str">
        <f>IFERROR(VLOOKUP(C:C,'Results Data'!A:F,6,FALSE), "Not Found")</f>
        <v>Not Found</v>
      </c>
      <c r="P273" s="27" t="str">
        <f>IFERROR(VLOOKUP(C:C,'Results Data'!A:M,13,FALSE), "Not Found")</f>
        <v>Not Found</v>
      </c>
      <c r="Q273" s="27" t="b">
        <f>AND('RIDE DATA'!$A$5&lt;'Registration Data'!$P273,'RIDE DATA'!$B$5&gt;'Registration Data'!$P273)</f>
        <v>0</v>
      </c>
      <c r="R273" s="27">
        <f>IF(Q273=TRUE,O273*0.03,0)</f>
        <v>0</v>
      </c>
      <c r="S273" s="25">
        <f>COUNTIF('Historical Registration Data'!D:D,'Registration Data'!C273)</f>
        <v>0</v>
      </c>
      <c r="T273" s="28" t="e">
        <f>R273+O273</f>
        <v>#VALUE!</v>
      </c>
      <c r="U273" s="29" t="e">
        <f>T273/F273</f>
        <v>#VALUE!</v>
      </c>
      <c r="V273" s="44" t="e">
        <f>IF(U273&gt;100%,((U273-1)*10000),0)</f>
        <v>#VALUE!</v>
      </c>
      <c r="W273"/>
    </row>
    <row r="274" spans="1:23" x14ac:dyDescent="0.25">
      <c r="A274"/>
      <c r="B274"/>
      <c r="C274"/>
      <c r="D274"/>
      <c r="E274"/>
      <c r="F274"/>
      <c r="G274"/>
      <c r="H274"/>
      <c r="I274"/>
      <c r="J274"/>
      <c r="K274"/>
      <c r="L274"/>
      <c r="O274" s="26" t="str">
        <f>IFERROR(VLOOKUP(C:C,'Results Data'!A:F,6,FALSE), "Not Found")</f>
        <v>Not Found</v>
      </c>
      <c r="P274" s="27" t="str">
        <f>IFERROR(VLOOKUP(C:C,'Results Data'!A:M,13,FALSE), "Not Found")</f>
        <v>Not Found</v>
      </c>
      <c r="Q274" s="27" t="b">
        <f>AND('RIDE DATA'!$A$5&lt;'Registration Data'!$P274,'RIDE DATA'!$B$5&gt;'Registration Data'!$P274)</f>
        <v>0</v>
      </c>
      <c r="R274" s="27">
        <f>IF(Q274=TRUE,O274*0.03,0)</f>
        <v>0</v>
      </c>
      <c r="S274" s="25">
        <f>COUNTIF('Historical Registration Data'!D:D,'Registration Data'!C274)</f>
        <v>0</v>
      </c>
      <c r="T274" s="28" t="e">
        <f>R274+O274</f>
        <v>#VALUE!</v>
      </c>
      <c r="U274" s="29" t="e">
        <f>T274/F274</f>
        <v>#VALUE!</v>
      </c>
      <c r="V274" s="44" t="e">
        <f>IF(U274&gt;100%,((U274-1)*10000),0)</f>
        <v>#VALUE!</v>
      </c>
      <c r="W274"/>
    </row>
    <row r="275" spans="1:23" x14ac:dyDescent="0.25">
      <c r="A275"/>
      <c r="B275"/>
      <c r="C275"/>
      <c r="D275"/>
      <c r="E275"/>
      <c r="F275"/>
      <c r="G275"/>
      <c r="H275"/>
      <c r="I275"/>
      <c r="J275"/>
      <c r="K275"/>
      <c r="L275"/>
      <c r="O275" s="26" t="str">
        <f>IFERROR(VLOOKUP(C:C,'Results Data'!A:F,6,FALSE), "Not Found")</f>
        <v>Not Found</v>
      </c>
      <c r="P275" s="27" t="str">
        <f>IFERROR(VLOOKUP(C:C,'Results Data'!A:M,13,FALSE), "Not Found")</f>
        <v>Not Found</v>
      </c>
      <c r="Q275" s="27" t="b">
        <f>AND('RIDE DATA'!$A$5&lt;'Registration Data'!$P275,'RIDE DATA'!$B$5&gt;'Registration Data'!$P275)</f>
        <v>0</v>
      </c>
      <c r="R275" s="27">
        <f>IF(Q275=TRUE,O275*0.03,0)</f>
        <v>0</v>
      </c>
      <c r="S275" s="25">
        <f>COUNTIF('Historical Registration Data'!D:D,'Registration Data'!C275)</f>
        <v>0</v>
      </c>
      <c r="T275" s="28" t="e">
        <f>R275+O275</f>
        <v>#VALUE!</v>
      </c>
      <c r="U275" s="29" t="e">
        <f>T275/F275</f>
        <v>#VALUE!</v>
      </c>
      <c r="V275" s="44" t="e">
        <f>IF(U275&gt;100%,((U275-1)*10000),0)</f>
        <v>#VALUE!</v>
      </c>
      <c r="W275"/>
    </row>
    <row r="276" spans="1:23" x14ac:dyDescent="0.25">
      <c r="A276"/>
      <c r="B276"/>
      <c r="C276"/>
      <c r="D276"/>
      <c r="E276"/>
      <c r="F276"/>
      <c r="G276"/>
      <c r="H276"/>
      <c r="I276"/>
      <c r="J276"/>
      <c r="K276"/>
      <c r="L276"/>
      <c r="O276" s="26" t="str">
        <f>IFERROR(VLOOKUP(C:C,'Results Data'!A:F,6,FALSE), "Not Found")</f>
        <v>Not Found</v>
      </c>
      <c r="P276" s="27" t="str">
        <f>IFERROR(VLOOKUP(C:C,'Results Data'!A:M,13,FALSE), "Not Found")</f>
        <v>Not Found</v>
      </c>
      <c r="Q276" s="27" t="b">
        <f>AND('RIDE DATA'!$A$5&lt;'Registration Data'!$P276,'RIDE DATA'!$B$5&gt;'Registration Data'!$P276)</f>
        <v>0</v>
      </c>
      <c r="R276" s="27">
        <f>IF(Q276=TRUE,O276*0.03,0)</f>
        <v>0</v>
      </c>
      <c r="S276" s="25">
        <f>COUNTIF('Historical Registration Data'!D:D,'Registration Data'!C276)</f>
        <v>0</v>
      </c>
      <c r="T276" s="28" t="e">
        <f>R276+O276</f>
        <v>#VALUE!</v>
      </c>
      <c r="U276" s="29" t="e">
        <f>T276/F276</f>
        <v>#VALUE!</v>
      </c>
      <c r="V276" s="44" t="e">
        <f>IF(U276&gt;100%,((U276-1)*10000),0)</f>
        <v>#VALUE!</v>
      </c>
      <c r="W276"/>
    </row>
    <row r="277" spans="1:23" x14ac:dyDescent="0.25">
      <c r="A277"/>
      <c r="B277"/>
      <c r="C277"/>
      <c r="D277"/>
      <c r="E277"/>
      <c r="F277"/>
      <c r="G277"/>
      <c r="H277"/>
      <c r="I277"/>
      <c r="J277"/>
      <c r="K277"/>
      <c r="L277"/>
      <c r="O277" s="26" t="str">
        <f>IFERROR(VLOOKUP(C:C,'Results Data'!A:F,6,FALSE), "Not Found")</f>
        <v>Not Found</v>
      </c>
      <c r="P277" s="27" t="str">
        <f>IFERROR(VLOOKUP(C:C,'Results Data'!A:M,13,FALSE), "Not Found")</f>
        <v>Not Found</v>
      </c>
      <c r="Q277" s="27" t="b">
        <f>AND('RIDE DATA'!$A$5&lt;'Registration Data'!$P277,'RIDE DATA'!$B$5&gt;'Registration Data'!$P277)</f>
        <v>0</v>
      </c>
      <c r="R277" s="27">
        <f>IF(Q277=TRUE,O277*0.03,0)</f>
        <v>0</v>
      </c>
      <c r="S277" s="25">
        <f>COUNTIF('Historical Registration Data'!D:D,'Registration Data'!C277)</f>
        <v>0</v>
      </c>
      <c r="T277" s="28" t="e">
        <f>R277+O277</f>
        <v>#VALUE!</v>
      </c>
      <c r="U277" s="29" t="e">
        <f>T277/F277</f>
        <v>#VALUE!</v>
      </c>
      <c r="V277" s="44" t="e">
        <f>IF(U277&gt;100%,((U277-1)*10000),0)</f>
        <v>#VALUE!</v>
      </c>
      <c r="W277"/>
    </row>
    <row r="278" spans="1:23" x14ac:dyDescent="0.25">
      <c r="A278"/>
      <c r="B278"/>
      <c r="C278"/>
      <c r="D278"/>
      <c r="E278"/>
      <c r="F278"/>
      <c r="G278"/>
      <c r="H278"/>
      <c r="I278"/>
      <c r="J278"/>
      <c r="K278"/>
      <c r="L278"/>
      <c r="O278" s="26" t="str">
        <f>IFERROR(VLOOKUP(C:C,'Results Data'!A:F,6,FALSE), "Not Found")</f>
        <v>Not Found</v>
      </c>
      <c r="P278" s="27" t="str">
        <f>IFERROR(VLOOKUP(C:C,'Results Data'!A:M,13,FALSE), "Not Found")</f>
        <v>Not Found</v>
      </c>
      <c r="Q278" s="27" t="b">
        <f>AND('RIDE DATA'!$A$5&lt;'Registration Data'!$P278,'RIDE DATA'!$B$5&gt;'Registration Data'!$P278)</f>
        <v>0</v>
      </c>
      <c r="R278" s="27">
        <f>IF(Q278=TRUE,O278*0.03,0)</f>
        <v>0</v>
      </c>
      <c r="S278" s="25">
        <f>COUNTIF('Historical Registration Data'!D:D,'Registration Data'!C278)</f>
        <v>0</v>
      </c>
      <c r="T278" s="28" t="e">
        <f>R278+O278</f>
        <v>#VALUE!</v>
      </c>
      <c r="U278" s="29" t="e">
        <f>T278/F278</f>
        <v>#VALUE!</v>
      </c>
      <c r="V278" s="44" t="e">
        <f>IF(U278&gt;100%,((U278-1)*10000),0)</f>
        <v>#VALUE!</v>
      </c>
      <c r="W278"/>
    </row>
    <row r="279" spans="1:23" x14ac:dyDescent="0.25">
      <c r="A279"/>
      <c r="B279"/>
      <c r="C279"/>
      <c r="D279"/>
      <c r="E279"/>
      <c r="F279"/>
      <c r="G279"/>
      <c r="H279"/>
      <c r="I279"/>
      <c r="J279"/>
      <c r="K279"/>
      <c r="L279"/>
      <c r="O279" s="26" t="str">
        <f>IFERROR(VLOOKUP(C:C,'Results Data'!A:F,6,FALSE), "Not Found")</f>
        <v>Not Found</v>
      </c>
      <c r="P279" s="27" t="str">
        <f>IFERROR(VLOOKUP(C:C,'Results Data'!A:M,13,FALSE), "Not Found")</f>
        <v>Not Found</v>
      </c>
      <c r="Q279" s="27" t="b">
        <f>AND('RIDE DATA'!$A$5&lt;'Registration Data'!$P279,'RIDE DATA'!$B$5&gt;'Registration Data'!$P279)</f>
        <v>0</v>
      </c>
      <c r="R279" s="27">
        <f>IF(Q279=TRUE,O279*0.03,0)</f>
        <v>0</v>
      </c>
      <c r="S279" s="25">
        <f>COUNTIF('Historical Registration Data'!D:D,'Registration Data'!C279)</f>
        <v>0</v>
      </c>
      <c r="T279" s="28" t="e">
        <f>R279+O279</f>
        <v>#VALUE!</v>
      </c>
      <c r="U279" s="29" t="e">
        <f>T279/F279</f>
        <v>#VALUE!</v>
      </c>
      <c r="V279" s="44" t="e">
        <f>IF(U279&gt;100%,((U279-1)*10000),0)</f>
        <v>#VALUE!</v>
      </c>
      <c r="W279"/>
    </row>
    <row r="280" spans="1:23" x14ac:dyDescent="0.25">
      <c r="A280"/>
      <c r="B280"/>
      <c r="C280"/>
      <c r="D280"/>
      <c r="E280"/>
      <c r="F280"/>
      <c r="G280"/>
      <c r="H280"/>
      <c r="I280"/>
      <c r="J280"/>
      <c r="K280"/>
      <c r="L280"/>
      <c r="O280" s="26" t="str">
        <f>IFERROR(VLOOKUP(C:C,'Results Data'!A:F,6,FALSE), "Not Found")</f>
        <v>Not Found</v>
      </c>
      <c r="P280" s="27" t="str">
        <f>IFERROR(VLOOKUP(C:C,'Results Data'!A:M,13,FALSE), "Not Found")</f>
        <v>Not Found</v>
      </c>
      <c r="Q280" s="27" t="b">
        <f>AND('RIDE DATA'!$A$5&lt;'Registration Data'!$P280,'RIDE DATA'!$B$5&gt;'Registration Data'!$P280)</f>
        <v>0</v>
      </c>
      <c r="R280" s="27">
        <f>IF(Q280=TRUE,O280*0.03,0)</f>
        <v>0</v>
      </c>
      <c r="S280" s="25">
        <f>COUNTIF('Historical Registration Data'!D:D,'Registration Data'!C280)</f>
        <v>0</v>
      </c>
      <c r="T280" s="28" t="e">
        <f>R280+O280</f>
        <v>#VALUE!</v>
      </c>
      <c r="U280" s="29" t="e">
        <f>T280/F280</f>
        <v>#VALUE!</v>
      </c>
      <c r="V280" s="44" t="e">
        <f>IF(U280&gt;100%,((U280-1)*10000),0)</f>
        <v>#VALUE!</v>
      </c>
      <c r="W280"/>
    </row>
    <row r="281" spans="1:23" x14ac:dyDescent="0.25">
      <c r="A281"/>
      <c r="B281"/>
      <c r="C281"/>
      <c r="D281"/>
      <c r="E281"/>
      <c r="F281"/>
      <c r="G281"/>
      <c r="H281"/>
      <c r="I281"/>
      <c r="J281"/>
      <c r="K281"/>
      <c r="L281"/>
      <c r="O281" s="26" t="str">
        <f>IFERROR(VLOOKUP(C:C,'Results Data'!A:F,6,FALSE), "Not Found")</f>
        <v>Not Found</v>
      </c>
      <c r="P281" s="27" t="str">
        <f>IFERROR(VLOOKUP(C:C,'Results Data'!A:M,13,FALSE), "Not Found")</f>
        <v>Not Found</v>
      </c>
      <c r="Q281" s="27" t="b">
        <f>AND('RIDE DATA'!$A$5&lt;'Registration Data'!$P281,'RIDE DATA'!$B$5&gt;'Registration Data'!$P281)</f>
        <v>0</v>
      </c>
      <c r="R281" s="27">
        <f>IF(Q281=TRUE,O281*0.03,0)</f>
        <v>0</v>
      </c>
      <c r="S281" s="25">
        <f>COUNTIF('Historical Registration Data'!D:D,'Registration Data'!C281)</f>
        <v>0</v>
      </c>
      <c r="T281" s="28" t="e">
        <f>R281+O281</f>
        <v>#VALUE!</v>
      </c>
      <c r="U281" s="29" t="e">
        <f>T281/F281</f>
        <v>#VALUE!</v>
      </c>
      <c r="V281" s="44" t="e">
        <f>IF(U281&gt;100%,((U281-1)*10000),0)</f>
        <v>#VALUE!</v>
      </c>
      <c r="W281"/>
    </row>
    <row r="282" spans="1:23" x14ac:dyDescent="0.25">
      <c r="A282"/>
      <c r="B282"/>
      <c r="C282"/>
      <c r="D282"/>
      <c r="E282"/>
      <c r="F282"/>
      <c r="G282"/>
      <c r="H282"/>
      <c r="I282"/>
      <c r="J282"/>
      <c r="K282"/>
      <c r="L282"/>
      <c r="O282" s="26" t="str">
        <f>IFERROR(VLOOKUP(C:C,'Results Data'!A:F,6,FALSE), "Not Found")</f>
        <v>Not Found</v>
      </c>
      <c r="P282" s="27" t="str">
        <f>IFERROR(VLOOKUP(C:C,'Results Data'!A:M,13,FALSE), "Not Found")</f>
        <v>Not Found</v>
      </c>
      <c r="Q282" s="27" t="b">
        <f>AND('RIDE DATA'!$A$5&lt;'Registration Data'!$P282,'RIDE DATA'!$B$5&gt;'Registration Data'!$P282)</f>
        <v>0</v>
      </c>
      <c r="R282" s="27">
        <f>IF(Q282=TRUE,O282*0.03,0)</f>
        <v>0</v>
      </c>
      <c r="S282" s="25">
        <f>COUNTIF('Historical Registration Data'!D:D,'Registration Data'!C282)</f>
        <v>0</v>
      </c>
      <c r="T282" s="28" t="e">
        <f>R282+O282</f>
        <v>#VALUE!</v>
      </c>
      <c r="U282" s="29" t="e">
        <f>T282/F282</f>
        <v>#VALUE!</v>
      </c>
      <c r="V282" s="44" t="e">
        <f>IF(U282&gt;100%,((U282-1)*10000),0)</f>
        <v>#VALUE!</v>
      </c>
      <c r="W282"/>
    </row>
    <row r="283" spans="1:23" x14ac:dyDescent="0.25">
      <c r="A283"/>
      <c r="B283"/>
      <c r="C283"/>
      <c r="D283"/>
      <c r="E283"/>
      <c r="F283"/>
      <c r="G283"/>
      <c r="H283"/>
      <c r="I283"/>
      <c r="J283"/>
      <c r="K283"/>
      <c r="L283"/>
      <c r="O283" s="26" t="str">
        <f>IFERROR(VLOOKUP(C:C,'Results Data'!A:F,6,FALSE), "Not Found")</f>
        <v>Not Found</v>
      </c>
      <c r="P283" s="27" t="str">
        <f>IFERROR(VLOOKUP(C:C,'Results Data'!A:M,13,FALSE), "Not Found")</f>
        <v>Not Found</v>
      </c>
      <c r="Q283" s="27" t="b">
        <f>AND('RIDE DATA'!$A$5&lt;'Registration Data'!$P283,'RIDE DATA'!$B$5&gt;'Registration Data'!$P283)</f>
        <v>0</v>
      </c>
      <c r="R283" s="27">
        <f>IF(Q283=TRUE,O283*0.03,0)</f>
        <v>0</v>
      </c>
      <c r="S283" s="25">
        <f>COUNTIF('Historical Registration Data'!D:D,'Registration Data'!C283)</f>
        <v>0</v>
      </c>
      <c r="T283" s="28" t="e">
        <f>R283+O283</f>
        <v>#VALUE!</v>
      </c>
      <c r="U283" s="29" t="e">
        <f>T283/F283</f>
        <v>#VALUE!</v>
      </c>
      <c r="V283" s="44" t="e">
        <f>IF(U283&gt;100%,((U283-1)*10000),0)</f>
        <v>#VALUE!</v>
      </c>
      <c r="W283"/>
    </row>
    <row r="284" spans="1:23" x14ac:dyDescent="0.25">
      <c r="A284"/>
      <c r="B284"/>
      <c r="C284"/>
      <c r="D284"/>
      <c r="E284"/>
      <c r="F284"/>
      <c r="G284"/>
      <c r="H284"/>
      <c r="I284"/>
      <c r="J284"/>
      <c r="K284"/>
      <c r="L284"/>
      <c r="O284" s="26" t="str">
        <f>IFERROR(VLOOKUP(C:C,'Results Data'!A:F,6,FALSE), "Not Found")</f>
        <v>Not Found</v>
      </c>
      <c r="P284" s="27" t="str">
        <f>IFERROR(VLOOKUP(C:C,'Results Data'!A:M,13,FALSE), "Not Found")</f>
        <v>Not Found</v>
      </c>
      <c r="Q284" s="27" t="b">
        <f>AND('RIDE DATA'!$A$5&lt;'Registration Data'!$P284,'RIDE DATA'!$B$5&gt;'Registration Data'!$P284)</f>
        <v>0</v>
      </c>
      <c r="R284" s="27">
        <f>IF(Q284=TRUE,O284*0.03,0)</f>
        <v>0</v>
      </c>
      <c r="S284" s="25">
        <f>COUNTIF('Historical Registration Data'!D:D,'Registration Data'!C284)</f>
        <v>0</v>
      </c>
      <c r="T284" s="28" t="e">
        <f>R284+O284</f>
        <v>#VALUE!</v>
      </c>
      <c r="U284" s="29" t="e">
        <f>T284/F284</f>
        <v>#VALUE!</v>
      </c>
      <c r="V284" s="44" t="e">
        <f>IF(U284&gt;100%,((U284-1)*10000),0)</f>
        <v>#VALUE!</v>
      </c>
      <c r="W284"/>
    </row>
    <row r="285" spans="1:23" x14ac:dyDescent="0.25">
      <c r="A285"/>
      <c r="B285"/>
      <c r="C285"/>
      <c r="D285"/>
      <c r="E285"/>
      <c r="F285"/>
      <c r="G285"/>
      <c r="H285"/>
      <c r="I285"/>
      <c r="J285"/>
      <c r="K285"/>
      <c r="L285"/>
      <c r="O285" s="26" t="str">
        <f>IFERROR(VLOOKUP(C:C,'Results Data'!A:F,6,FALSE), "Not Found")</f>
        <v>Not Found</v>
      </c>
      <c r="P285" s="27" t="str">
        <f>IFERROR(VLOOKUP(C:C,'Results Data'!A:M,13,FALSE), "Not Found")</f>
        <v>Not Found</v>
      </c>
      <c r="Q285" s="27" t="b">
        <f>AND('RIDE DATA'!$A$5&lt;'Registration Data'!$P285,'RIDE DATA'!$B$5&gt;'Registration Data'!$P285)</f>
        <v>0</v>
      </c>
      <c r="R285" s="27">
        <f>IF(Q285=TRUE,O285*0.03,0)</f>
        <v>0</v>
      </c>
      <c r="S285" s="25">
        <f>COUNTIF('Historical Registration Data'!D:D,'Registration Data'!C285)</f>
        <v>0</v>
      </c>
      <c r="T285" s="28" t="e">
        <f>R285+O285</f>
        <v>#VALUE!</v>
      </c>
      <c r="U285" s="29" t="e">
        <f>T285/F285</f>
        <v>#VALUE!</v>
      </c>
      <c r="V285" s="44" t="e">
        <f>IF(U285&gt;100%,((U285-1)*10000),0)</f>
        <v>#VALUE!</v>
      </c>
      <c r="W285"/>
    </row>
    <row r="286" spans="1:23" x14ac:dyDescent="0.25">
      <c r="A286"/>
      <c r="B286"/>
      <c r="C286"/>
      <c r="D286"/>
      <c r="E286"/>
      <c r="F286"/>
      <c r="G286"/>
      <c r="H286"/>
      <c r="I286"/>
      <c r="J286"/>
      <c r="K286"/>
      <c r="L286"/>
      <c r="O286" s="26" t="str">
        <f>IFERROR(VLOOKUP(C:C,'Results Data'!A:F,6,FALSE), "Not Found")</f>
        <v>Not Found</v>
      </c>
      <c r="P286" s="27" t="str">
        <f>IFERROR(VLOOKUP(C:C,'Results Data'!A:M,13,FALSE), "Not Found")</f>
        <v>Not Found</v>
      </c>
      <c r="Q286" s="27" t="b">
        <f>AND('RIDE DATA'!$A$5&lt;'Registration Data'!$P286,'RIDE DATA'!$B$5&gt;'Registration Data'!$P286)</f>
        <v>0</v>
      </c>
      <c r="R286" s="27">
        <f>IF(Q286=TRUE,O286*0.03,0)</f>
        <v>0</v>
      </c>
      <c r="S286" s="25">
        <f>COUNTIF('Historical Registration Data'!D:D,'Registration Data'!C286)</f>
        <v>0</v>
      </c>
      <c r="T286" s="28" t="e">
        <f>R286+O286</f>
        <v>#VALUE!</v>
      </c>
      <c r="U286" s="29" t="e">
        <f>T286/F286</f>
        <v>#VALUE!</v>
      </c>
      <c r="V286" s="44" t="e">
        <f>IF(U286&gt;100%,((U286-1)*10000),0)</f>
        <v>#VALUE!</v>
      </c>
      <c r="W286"/>
    </row>
    <row r="287" spans="1:23" x14ac:dyDescent="0.25">
      <c r="A287"/>
      <c r="B287"/>
      <c r="C287"/>
      <c r="D287"/>
      <c r="E287"/>
      <c r="F287"/>
      <c r="G287"/>
      <c r="H287"/>
      <c r="I287"/>
      <c r="J287"/>
      <c r="K287"/>
      <c r="L287"/>
      <c r="O287" s="26" t="str">
        <f>IFERROR(VLOOKUP(C:C,'Results Data'!A:F,6,FALSE), "Not Found")</f>
        <v>Not Found</v>
      </c>
      <c r="P287" s="27" t="str">
        <f>IFERROR(VLOOKUP(C:C,'Results Data'!A:M,13,FALSE), "Not Found")</f>
        <v>Not Found</v>
      </c>
      <c r="Q287" s="27" t="b">
        <f>AND('RIDE DATA'!$A$5&lt;'Registration Data'!$P287,'RIDE DATA'!$B$5&gt;'Registration Data'!$P287)</f>
        <v>0</v>
      </c>
      <c r="R287" s="27">
        <f>IF(Q287=TRUE,O287*0.03,0)</f>
        <v>0</v>
      </c>
      <c r="S287" s="25">
        <f>COUNTIF('Historical Registration Data'!D:D,'Registration Data'!C287)</f>
        <v>0</v>
      </c>
      <c r="T287" s="28" t="e">
        <f>R287+O287</f>
        <v>#VALUE!</v>
      </c>
      <c r="U287" s="29" t="e">
        <f>T287/F287</f>
        <v>#VALUE!</v>
      </c>
      <c r="V287" s="44" t="e">
        <f>IF(U287&gt;100%,((U287-1)*10000),0)</f>
        <v>#VALUE!</v>
      </c>
      <c r="W287"/>
    </row>
    <row r="288" spans="1:23" x14ac:dyDescent="0.25">
      <c r="A288"/>
      <c r="B288"/>
      <c r="C288"/>
      <c r="D288"/>
      <c r="E288"/>
      <c r="F288"/>
      <c r="G288"/>
      <c r="H288"/>
      <c r="I288"/>
      <c r="J288"/>
      <c r="K288"/>
      <c r="L288"/>
      <c r="O288" s="26" t="str">
        <f>IFERROR(VLOOKUP(C:C,'Results Data'!A:F,6,FALSE), "Not Found")</f>
        <v>Not Found</v>
      </c>
      <c r="P288" s="27" t="str">
        <f>IFERROR(VLOOKUP(C:C,'Results Data'!A:M,13,FALSE), "Not Found")</f>
        <v>Not Found</v>
      </c>
      <c r="Q288" s="27" t="b">
        <f>AND('RIDE DATA'!$A$5&lt;'Registration Data'!$P288,'RIDE DATA'!$B$5&gt;'Registration Data'!$P288)</f>
        <v>0</v>
      </c>
      <c r="R288" s="27">
        <f>IF(Q288=TRUE,O288*0.03,0)</f>
        <v>0</v>
      </c>
      <c r="S288" s="25">
        <f>COUNTIF('Historical Registration Data'!D:D,'Registration Data'!C288)</f>
        <v>0</v>
      </c>
      <c r="T288" s="28" t="e">
        <f>R288+O288</f>
        <v>#VALUE!</v>
      </c>
      <c r="U288" s="29" t="e">
        <f>T288/F288</f>
        <v>#VALUE!</v>
      </c>
      <c r="V288" s="44" t="e">
        <f>IF(U288&gt;100%,((U288-1)*10000),0)</f>
        <v>#VALUE!</v>
      </c>
      <c r="W288"/>
    </row>
    <row r="289" spans="1:23" x14ac:dyDescent="0.25">
      <c r="A289"/>
      <c r="B289"/>
      <c r="C289"/>
      <c r="D289"/>
      <c r="E289"/>
      <c r="F289"/>
      <c r="G289"/>
      <c r="H289"/>
      <c r="I289"/>
      <c r="J289"/>
      <c r="K289"/>
      <c r="L289"/>
      <c r="O289" s="26" t="str">
        <f>IFERROR(VLOOKUP(C:C,'Results Data'!A:F,6,FALSE), "Not Found")</f>
        <v>Not Found</v>
      </c>
      <c r="P289" s="27" t="str">
        <f>IFERROR(VLOOKUP(C:C,'Results Data'!A:M,13,FALSE), "Not Found")</f>
        <v>Not Found</v>
      </c>
      <c r="Q289" s="27" t="b">
        <f>AND('RIDE DATA'!$A$5&lt;'Registration Data'!$P289,'RIDE DATA'!$B$5&gt;'Registration Data'!$P289)</f>
        <v>0</v>
      </c>
      <c r="R289" s="27">
        <f>IF(Q289=TRUE,O289*0.03,0)</f>
        <v>0</v>
      </c>
      <c r="S289" s="25">
        <f>COUNTIF('Historical Registration Data'!D:D,'Registration Data'!C289)</f>
        <v>0</v>
      </c>
      <c r="T289" s="28" t="e">
        <f>R289+O289</f>
        <v>#VALUE!</v>
      </c>
      <c r="U289" s="29" t="e">
        <f>T289/F289</f>
        <v>#VALUE!</v>
      </c>
      <c r="V289" s="44" t="e">
        <f>IF(U289&gt;100%,((U289-1)*10000),0)</f>
        <v>#VALUE!</v>
      </c>
      <c r="W289"/>
    </row>
    <row r="290" spans="1:23" x14ac:dyDescent="0.25">
      <c r="A290"/>
      <c r="B290"/>
      <c r="C290"/>
      <c r="D290"/>
      <c r="E290"/>
      <c r="F290"/>
      <c r="G290"/>
      <c r="H290"/>
      <c r="I290"/>
      <c r="J290"/>
      <c r="K290"/>
      <c r="L290"/>
      <c r="O290" s="26" t="str">
        <f>IFERROR(VLOOKUP(C:C,'Results Data'!A:F,6,FALSE), "Not Found")</f>
        <v>Not Found</v>
      </c>
      <c r="P290" s="27" t="str">
        <f>IFERROR(VLOOKUP(C:C,'Results Data'!A:M,13,FALSE), "Not Found")</f>
        <v>Not Found</v>
      </c>
      <c r="Q290" s="27" t="b">
        <f>AND('RIDE DATA'!$A$5&lt;'Registration Data'!$P290,'RIDE DATA'!$B$5&gt;'Registration Data'!$P290)</f>
        <v>0</v>
      </c>
      <c r="R290" s="27">
        <f>IF(Q290=TRUE,O290*0.03,0)</f>
        <v>0</v>
      </c>
      <c r="S290" s="25">
        <f>COUNTIF('Historical Registration Data'!D:D,'Registration Data'!C290)</f>
        <v>0</v>
      </c>
      <c r="T290" s="28" t="e">
        <f>R290+O290</f>
        <v>#VALUE!</v>
      </c>
      <c r="U290" s="29" t="e">
        <f>T290/F290</f>
        <v>#VALUE!</v>
      </c>
      <c r="V290" s="44" t="e">
        <f>IF(U290&gt;100%,((U290-1)*10000),0)</f>
        <v>#VALUE!</v>
      </c>
      <c r="W290"/>
    </row>
    <row r="291" spans="1:23" x14ac:dyDescent="0.25">
      <c r="A291"/>
      <c r="B291"/>
      <c r="C291"/>
      <c r="D291"/>
      <c r="E291"/>
      <c r="F291"/>
      <c r="G291"/>
      <c r="H291"/>
      <c r="I291"/>
      <c r="J291"/>
      <c r="K291"/>
      <c r="L291"/>
      <c r="O291" s="26" t="str">
        <f>IFERROR(VLOOKUP(C:C,'Results Data'!A:F,6,FALSE), "Not Found")</f>
        <v>Not Found</v>
      </c>
      <c r="P291" s="27" t="str">
        <f>IFERROR(VLOOKUP(C:C,'Results Data'!A:M,13,FALSE), "Not Found")</f>
        <v>Not Found</v>
      </c>
      <c r="Q291" s="27" t="b">
        <f>AND('RIDE DATA'!$A$5&lt;'Registration Data'!$P291,'RIDE DATA'!$B$5&gt;'Registration Data'!$P291)</f>
        <v>0</v>
      </c>
      <c r="R291" s="27">
        <f>IF(Q291=TRUE,O291*0.03,0)</f>
        <v>0</v>
      </c>
      <c r="S291" s="25">
        <f>COUNTIF('Historical Registration Data'!D:D,'Registration Data'!C291)</f>
        <v>0</v>
      </c>
      <c r="T291" s="28" t="e">
        <f>R291+O291</f>
        <v>#VALUE!</v>
      </c>
      <c r="U291" s="29" t="e">
        <f>T291/F291</f>
        <v>#VALUE!</v>
      </c>
      <c r="V291" s="44" t="e">
        <f>IF(U291&gt;100%,((U291-1)*10000),0)</f>
        <v>#VALUE!</v>
      </c>
      <c r="W291"/>
    </row>
    <row r="292" spans="1:23" x14ac:dyDescent="0.25">
      <c r="A292"/>
      <c r="B292"/>
      <c r="C292"/>
      <c r="D292"/>
      <c r="E292"/>
      <c r="F292"/>
      <c r="G292"/>
      <c r="H292"/>
      <c r="I292"/>
      <c r="J292"/>
      <c r="K292"/>
      <c r="L292"/>
      <c r="O292" s="26" t="str">
        <f>IFERROR(VLOOKUP(C:C,'Results Data'!A:F,6,FALSE), "Not Found")</f>
        <v>Not Found</v>
      </c>
      <c r="P292" s="27" t="str">
        <f>IFERROR(VLOOKUP(C:C,'Results Data'!A:M,13,FALSE), "Not Found")</f>
        <v>Not Found</v>
      </c>
      <c r="Q292" s="27" t="b">
        <f>AND('RIDE DATA'!$A$5&lt;'Registration Data'!$P292,'RIDE DATA'!$B$5&gt;'Registration Data'!$P292)</f>
        <v>0</v>
      </c>
      <c r="R292" s="27">
        <f>IF(Q292=TRUE,O292*0.03,0)</f>
        <v>0</v>
      </c>
      <c r="S292" s="25">
        <f>COUNTIF('Historical Registration Data'!D:D,'Registration Data'!C292)</f>
        <v>0</v>
      </c>
      <c r="T292" s="28" t="e">
        <f>R292+O292</f>
        <v>#VALUE!</v>
      </c>
      <c r="U292" s="29" t="e">
        <f>T292/F292</f>
        <v>#VALUE!</v>
      </c>
      <c r="V292" s="44" t="e">
        <f>IF(U292&gt;100%,((U292-1)*10000),0)</f>
        <v>#VALUE!</v>
      </c>
      <c r="W292"/>
    </row>
    <row r="293" spans="1:23" x14ac:dyDescent="0.25">
      <c r="A293"/>
      <c r="B293"/>
      <c r="C293"/>
      <c r="D293"/>
      <c r="E293"/>
      <c r="F293"/>
      <c r="G293"/>
      <c r="H293"/>
      <c r="I293"/>
      <c r="J293"/>
      <c r="K293"/>
      <c r="L293"/>
      <c r="O293" s="26" t="str">
        <f>IFERROR(VLOOKUP(C:C,'Results Data'!A:F,6,FALSE), "Not Found")</f>
        <v>Not Found</v>
      </c>
      <c r="P293" s="27" t="str">
        <f>IFERROR(VLOOKUP(C:C,'Results Data'!A:M,13,FALSE), "Not Found")</f>
        <v>Not Found</v>
      </c>
      <c r="Q293" s="27" t="b">
        <f>AND('RIDE DATA'!$A$5&lt;'Registration Data'!$P293,'RIDE DATA'!$B$5&gt;'Registration Data'!$P293)</f>
        <v>0</v>
      </c>
      <c r="R293" s="27">
        <f>IF(Q293=TRUE,O293*0.03,0)</f>
        <v>0</v>
      </c>
      <c r="S293" s="25">
        <f>COUNTIF('Historical Registration Data'!D:D,'Registration Data'!C293)</f>
        <v>0</v>
      </c>
      <c r="T293" s="28" t="e">
        <f>R293+O293</f>
        <v>#VALUE!</v>
      </c>
      <c r="U293" s="29" t="e">
        <f>T293/F293</f>
        <v>#VALUE!</v>
      </c>
      <c r="V293" s="44" t="e">
        <f>IF(U293&gt;100%,((U293-1)*10000),0)</f>
        <v>#VALUE!</v>
      </c>
      <c r="W293"/>
    </row>
    <row r="294" spans="1:23" x14ac:dyDescent="0.25">
      <c r="A294"/>
      <c r="B294"/>
      <c r="C294"/>
      <c r="D294"/>
      <c r="E294"/>
      <c r="F294"/>
      <c r="G294"/>
      <c r="H294"/>
      <c r="I294"/>
      <c r="J294"/>
      <c r="K294"/>
      <c r="L294"/>
      <c r="O294" s="26" t="str">
        <f>IFERROR(VLOOKUP(C:C,'Results Data'!A:F,6,FALSE), "Not Found")</f>
        <v>Not Found</v>
      </c>
      <c r="P294" s="27" t="str">
        <f>IFERROR(VLOOKUP(C:C,'Results Data'!A:M,13,FALSE), "Not Found")</f>
        <v>Not Found</v>
      </c>
      <c r="Q294" s="27" t="b">
        <f>AND('RIDE DATA'!$A$5&lt;'Registration Data'!$P294,'RIDE DATA'!$B$5&gt;'Registration Data'!$P294)</f>
        <v>0</v>
      </c>
      <c r="R294" s="27">
        <f>IF(Q294=TRUE,O294*0.03,0)</f>
        <v>0</v>
      </c>
      <c r="S294" s="25">
        <f>COUNTIF('Historical Registration Data'!D:D,'Registration Data'!C294)</f>
        <v>0</v>
      </c>
      <c r="T294" s="28" t="e">
        <f>R294+O294</f>
        <v>#VALUE!</v>
      </c>
      <c r="U294" s="29" t="e">
        <f>T294/F294</f>
        <v>#VALUE!</v>
      </c>
      <c r="V294" s="44" t="e">
        <f>IF(U294&gt;100%,((U294-1)*10000),0)</f>
        <v>#VALUE!</v>
      </c>
      <c r="W294"/>
    </row>
    <row r="295" spans="1:23" x14ac:dyDescent="0.25">
      <c r="A295"/>
      <c r="B295"/>
      <c r="C295"/>
      <c r="D295"/>
      <c r="E295"/>
      <c r="F295"/>
      <c r="G295"/>
      <c r="H295"/>
      <c r="I295"/>
      <c r="J295"/>
      <c r="K295"/>
      <c r="L295"/>
      <c r="O295" s="26" t="str">
        <f>IFERROR(VLOOKUP(C:C,'Results Data'!A:F,6,FALSE), "Not Found")</f>
        <v>Not Found</v>
      </c>
      <c r="P295" s="27" t="str">
        <f>IFERROR(VLOOKUP(C:C,'Results Data'!A:M,13,FALSE), "Not Found")</f>
        <v>Not Found</v>
      </c>
      <c r="Q295" s="27" t="b">
        <f>AND('RIDE DATA'!$A$5&lt;'Registration Data'!$P295,'RIDE DATA'!$B$5&gt;'Registration Data'!$P295)</f>
        <v>0</v>
      </c>
      <c r="R295" s="27">
        <f>IF(Q295=TRUE,O295*0.03,0)</f>
        <v>0</v>
      </c>
      <c r="S295" s="25">
        <f>COUNTIF('Historical Registration Data'!D:D,'Registration Data'!C295)</f>
        <v>0</v>
      </c>
      <c r="T295" s="28" t="e">
        <f>R295+O295</f>
        <v>#VALUE!</v>
      </c>
      <c r="U295" s="29" t="e">
        <f>T295/F295</f>
        <v>#VALUE!</v>
      </c>
      <c r="V295" s="44" t="e">
        <f>IF(U295&gt;100%,((U295-1)*10000),0)</f>
        <v>#VALUE!</v>
      </c>
      <c r="W295"/>
    </row>
    <row r="296" spans="1:23" x14ac:dyDescent="0.25">
      <c r="A296"/>
      <c r="B296"/>
      <c r="C296"/>
      <c r="D296"/>
      <c r="E296"/>
      <c r="F296"/>
      <c r="G296"/>
      <c r="H296"/>
      <c r="I296"/>
      <c r="J296"/>
      <c r="K296"/>
      <c r="L296"/>
      <c r="O296" s="26" t="str">
        <f>IFERROR(VLOOKUP(C:C,'Results Data'!A:F,6,FALSE), "Not Found")</f>
        <v>Not Found</v>
      </c>
      <c r="P296" s="27" t="str">
        <f>IFERROR(VLOOKUP(C:C,'Results Data'!A:M,13,FALSE), "Not Found")</f>
        <v>Not Found</v>
      </c>
      <c r="Q296" s="27" t="b">
        <f>AND('RIDE DATA'!$A$5&lt;'Registration Data'!$P296,'RIDE DATA'!$B$5&gt;'Registration Data'!$P296)</f>
        <v>0</v>
      </c>
      <c r="R296" s="27">
        <f>IF(Q296=TRUE,O296*0.03,0)</f>
        <v>0</v>
      </c>
      <c r="S296" s="25">
        <f>COUNTIF('Historical Registration Data'!D:D,'Registration Data'!C296)</f>
        <v>0</v>
      </c>
      <c r="T296" s="28" t="e">
        <f>R296+O296</f>
        <v>#VALUE!</v>
      </c>
      <c r="U296" s="29" t="e">
        <f>T296/F296</f>
        <v>#VALUE!</v>
      </c>
      <c r="V296" s="44" t="e">
        <f>IF(U296&gt;100%,((U296-1)*10000),0)</f>
        <v>#VALUE!</v>
      </c>
      <c r="W296"/>
    </row>
    <row r="297" spans="1:23" x14ac:dyDescent="0.25">
      <c r="A297"/>
      <c r="B297"/>
      <c r="C297"/>
      <c r="D297"/>
      <c r="E297"/>
      <c r="F297"/>
      <c r="G297"/>
      <c r="H297"/>
      <c r="I297"/>
      <c r="J297"/>
      <c r="K297"/>
      <c r="L297"/>
      <c r="O297" s="26" t="str">
        <f>IFERROR(VLOOKUP(C:C,'Results Data'!A:F,6,FALSE), "Not Found")</f>
        <v>Not Found</v>
      </c>
      <c r="P297" s="27" t="str">
        <f>IFERROR(VLOOKUP(C:C,'Results Data'!A:M,13,FALSE), "Not Found")</f>
        <v>Not Found</v>
      </c>
      <c r="Q297" s="27" t="b">
        <f>AND('RIDE DATA'!$A$5&lt;'Registration Data'!$P297,'RIDE DATA'!$B$5&gt;'Registration Data'!$P297)</f>
        <v>0</v>
      </c>
      <c r="R297" s="27">
        <f>IF(Q297=TRUE,O297*0.03,0)</f>
        <v>0</v>
      </c>
      <c r="S297" s="25">
        <f>COUNTIF('Historical Registration Data'!D:D,'Registration Data'!C297)</f>
        <v>0</v>
      </c>
      <c r="T297" s="28" t="e">
        <f>R297+O297</f>
        <v>#VALUE!</v>
      </c>
      <c r="U297" s="29" t="e">
        <f>T297/F297</f>
        <v>#VALUE!</v>
      </c>
      <c r="V297" s="44" t="e">
        <f>IF(U297&gt;100%,((U297-1)*10000),0)</f>
        <v>#VALUE!</v>
      </c>
      <c r="W297"/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O298" s="26" t="str">
        <f>IFERROR(VLOOKUP(C:C,'Results Data'!A:F,6,FALSE), "Not Found")</f>
        <v>Not Found</v>
      </c>
      <c r="P298" s="27" t="str">
        <f>IFERROR(VLOOKUP(C:C,'Results Data'!A:M,13,FALSE), "Not Found")</f>
        <v>Not Found</v>
      </c>
      <c r="Q298" s="27" t="b">
        <f>AND('RIDE DATA'!$A$5&lt;'Registration Data'!$P298,'RIDE DATA'!$B$5&gt;'Registration Data'!$P298)</f>
        <v>0</v>
      </c>
      <c r="R298" s="27">
        <f>IF(Q298=TRUE,O298*0.03,0)</f>
        <v>0</v>
      </c>
      <c r="S298" s="25">
        <f>COUNTIF('Historical Registration Data'!D:D,'Registration Data'!C298)</f>
        <v>0</v>
      </c>
      <c r="T298" s="28" t="e">
        <f>R298+O298</f>
        <v>#VALUE!</v>
      </c>
      <c r="U298" s="29" t="e">
        <f>T298/F298</f>
        <v>#VALUE!</v>
      </c>
      <c r="V298" s="44" t="e">
        <f>IF(U298&gt;100%,((U298-1)*10000),0)</f>
        <v>#VALUE!</v>
      </c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O299" s="26" t="str">
        <f>IFERROR(VLOOKUP(C:C,'Results Data'!A:F,6,FALSE), "Not Found")</f>
        <v>Not Found</v>
      </c>
      <c r="P299" s="27" t="str">
        <f>IFERROR(VLOOKUP(C:C,'Results Data'!A:M,13,FALSE), "Not Found")</f>
        <v>Not Found</v>
      </c>
      <c r="Q299" s="27" t="b">
        <f>AND('RIDE DATA'!$A$5&lt;'Registration Data'!$P299,'RIDE DATA'!$B$5&gt;'Registration Data'!$P299)</f>
        <v>0</v>
      </c>
      <c r="R299" s="27">
        <f>IF(Q299=TRUE,O299*0.03,0)</f>
        <v>0</v>
      </c>
      <c r="S299" s="25">
        <f>COUNTIF('Historical Registration Data'!D:D,'Registration Data'!C299)</f>
        <v>0</v>
      </c>
      <c r="T299" s="28" t="e">
        <f>R299+O299</f>
        <v>#VALUE!</v>
      </c>
      <c r="U299" s="29" t="e">
        <f>T299/F299</f>
        <v>#VALUE!</v>
      </c>
      <c r="V299" s="44" t="e">
        <f>IF(U299&gt;100%,((U299-1)*10000),0)</f>
        <v>#VALUE!</v>
      </c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O300" s="26" t="str">
        <f>IFERROR(VLOOKUP(C:C,'Results Data'!A:F,6,FALSE), "Not Found")</f>
        <v>Not Found</v>
      </c>
      <c r="P300" s="27" t="str">
        <f>IFERROR(VLOOKUP(C:C,'Results Data'!A:M,13,FALSE), "Not Found")</f>
        <v>Not Found</v>
      </c>
      <c r="Q300" s="27" t="b">
        <f>AND('RIDE DATA'!$A$5&lt;'Registration Data'!$P300,'RIDE DATA'!$B$5&gt;'Registration Data'!$P300)</f>
        <v>0</v>
      </c>
      <c r="R300" s="27">
        <f>IF(Q300=TRUE,O300*0.03,0)</f>
        <v>0</v>
      </c>
      <c r="S300" s="25">
        <f>COUNTIF('Historical Registration Data'!D:D,'Registration Data'!C300)</f>
        <v>0</v>
      </c>
      <c r="T300" s="28" t="e">
        <f>R300+O300</f>
        <v>#VALUE!</v>
      </c>
      <c r="U300" s="29" t="e">
        <f>T300/F300</f>
        <v>#VALUE!</v>
      </c>
      <c r="V300" s="44" t="e">
        <f>IF(U300&gt;100%,((U300-1)*10000),0)</f>
        <v>#VALUE!</v>
      </c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O301" s="26" t="str">
        <f>IFERROR(VLOOKUP(C:C,'Results Data'!A:F,6,FALSE), "Not Found")</f>
        <v>Not Found</v>
      </c>
      <c r="P301" s="27" t="str">
        <f>IFERROR(VLOOKUP(C:C,'Results Data'!A:M,13,FALSE), "Not Found")</f>
        <v>Not Found</v>
      </c>
      <c r="Q301" s="27" t="b">
        <f>AND('RIDE DATA'!$A$5&lt;'Registration Data'!$P301,'RIDE DATA'!$B$5&gt;'Registration Data'!$P301)</f>
        <v>0</v>
      </c>
      <c r="R301" s="27">
        <f>IF(Q301=TRUE,O301*0.03,0)</f>
        <v>0</v>
      </c>
      <c r="S301" s="25">
        <f>COUNTIF('Historical Registration Data'!D:D,'Registration Data'!C301)</f>
        <v>0</v>
      </c>
      <c r="T301" s="28" t="e">
        <f>R301+O301</f>
        <v>#VALUE!</v>
      </c>
      <c r="U301" s="29" t="e">
        <f>T301/F301</f>
        <v>#VALUE!</v>
      </c>
      <c r="V301" s="44" t="e">
        <f>IF(U301&gt;100%,((U301-1)*10000),0)</f>
        <v>#VALUE!</v>
      </c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O302" s="26" t="str">
        <f>IFERROR(VLOOKUP(C:C,'Results Data'!A:F,6,FALSE), "Not Found")</f>
        <v>Not Found</v>
      </c>
      <c r="P302" s="27" t="str">
        <f>IFERROR(VLOOKUP(C:C,'Results Data'!A:M,13,FALSE), "Not Found")</f>
        <v>Not Found</v>
      </c>
      <c r="Q302" s="27" t="b">
        <f>AND('RIDE DATA'!$A$5&lt;'Registration Data'!$P302,'RIDE DATA'!$B$5&gt;'Registration Data'!$P302)</f>
        <v>0</v>
      </c>
      <c r="R302" s="27">
        <f>IF(Q302=TRUE,O302*0.03,0)</f>
        <v>0</v>
      </c>
      <c r="S302" s="25">
        <f>COUNTIF('Historical Registration Data'!D:D,'Registration Data'!C302)</f>
        <v>0</v>
      </c>
      <c r="T302" s="28" t="e">
        <f>R302+O302</f>
        <v>#VALUE!</v>
      </c>
      <c r="U302" s="29" t="e">
        <f>T302/F302</f>
        <v>#VALUE!</v>
      </c>
      <c r="V302" s="44" t="e">
        <f>IF(U302&gt;100%,((U302-1)*10000),0)</f>
        <v>#VALUE!</v>
      </c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O303" s="26" t="str">
        <f>IFERROR(VLOOKUP(C:C,'Results Data'!A:F,6,FALSE), "Not Found")</f>
        <v>Not Found</v>
      </c>
      <c r="P303" s="27" t="str">
        <f>IFERROR(VLOOKUP(C:C,'Results Data'!A:M,13,FALSE), "Not Found")</f>
        <v>Not Found</v>
      </c>
      <c r="Q303" s="27" t="b">
        <f>AND('RIDE DATA'!$A$5&lt;'Registration Data'!$P303,'RIDE DATA'!$B$5&gt;'Registration Data'!$P303)</f>
        <v>0</v>
      </c>
      <c r="R303" s="27">
        <f>IF(Q303=TRUE,O303*0.03,0)</f>
        <v>0</v>
      </c>
      <c r="S303" s="25">
        <f>COUNTIF('Historical Registration Data'!D:D,'Registration Data'!C303)</f>
        <v>0</v>
      </c>
      <c r="T303" s="28" t="e">
        <f>R303+O303</f>
        <v>#VALUE!</v>
      </c>
      <c r="U303" s="29" t="e">
        <f>T303/F303</f>
        <v>#VALUE!</v>
      </c>
      <c r="V303" s="44" t="e">
        <f>IF(U303&gt;100%,((U303-1)*10000),0)</f>
        <v>#VALUE!</v>
      </c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O304" s="26" t="str">
        <f>IFERROR(VLOOKUP(C:C,'Results Data'!A:F,6,FALSE), "Not Found")</f>
        <v>Not Found</v>
      </c>
      <c r="P304" s="27" t="str">
        <f>IFERROR(VLOOKUP(C:C,'Results Data'!A:M,13,FALSE), "Not Found")</f>
        <v>Not Found</v>
      </c>
      <c r="Q304" s="27" t="b">
        <f>AND('RIDE DATA'!$A$5&lt;'Registration Data'!$P304,'RIDE DATA'!$B$5&gt;'Registration Data'!$P304)</f>
        <v>0</v>
      </c>
      <c r="R304" s="27">
        <f>IF(Q304=TRUE,O304*0.03,0)</f>
        <v>0</v>
      </c>
      <c r="S304" s="45"/>
      <c r="T304" s="28" t="e">
        <f>R304+O304</f>
        <v>#VALUE!</v>
      </c>
      <c r="U304" s="29" t="e">
        <f>T304/F304</f>
        <v>#VALUE!</v>
      </c>
      <c r="V304" s="44" t="e">
        <f>IF(U304&gt;100%,((U304-1)*10000),0)</f>
        <v>#VALUE!</v>
      </c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O305" s="26" t="str">
        <f>IFERROR(VLOOKUP(C:C,'Results Data'!A:F,6,FALSE), "Not Found")</f>
        <v>Not Found</v>
      </c>
      <c r="P305" s="27" t="str">
        <f>IFERROR(VLOOKUP(C:C,'Results Data'!A:M,13,FALSE), "Not Found")</f>
        <v>Not Found</v>
      </c>
      <c r="Q305" s="27" t="b">
        <f>AND('RIDE DATA'!$A$5&lt;'Registration Data'!$P305,'RIDE DATA'!$B$5&gt;'Registration Data'!$P305)</f>
        <v>0</v>
      </c>
      <c r="R305" s="27">
        <f>IF(Q305=TRUE,O305*0.03,0)</f>
        <v>0</v>
      </c>
      <c r="S305" s="45"/>
      <c r="T305" s="28" t="e">
        <f>R305+O305</f>
        <v>#VALUE!</v>
      </c>
      <c r="U305" s="29" t="e">
        <f>T305/F305</f>
        <v>#VALUE!</v>
      </c>
      <c r="V305" s="44" t="e">
        <f>IF(U305&gt;100%,((U305-1)*10000),0)</f>
        <v>#VALUE!</v>
      </c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O306" s="26" t="str">
        <f>IFERROR(VLOOKUP(C:C,'Results Data'!A:F,6,FALSE), "Not Found")</f>
        <v>Not Found</v>
      </c>
      <c r="P306" s="27" t="str">
        <f>IFERROR(VLOOKUP(C:C,'Results Data'!A:M,13,FALSE), "Not Found")</f>
        <v>Not Found</v>
      </c>
      <c r="Q306" s="27" t="b">
        <f>AND('RIDE DATA'!$A$5&lt;'Registration Data'!$P306,'RIDE DATA'!$B$5&gt;'Registration Data'!$P306)</f>
        <v>0</v>
      </c>
      <c r="R306" s="27">
        <f>IF(Q306=TRUE,O306*0.03,0)</f>
        <v>0</v>
      </c>
      <c r="S306" s="45"/>
      <c r="T306" s="28" t="e">
        <f>R306+O306</f>
        <v>#VALUE!</v>
      </c>
      <c r="U306" s="29" t="e">
        <f>T306/F306</f>
        <v>#VALUE!</v>
      </c>
      <c r="V306" s="44" t="e">
        <f>IF(U306&gt;100%,((U306-1)*10000),0)</f>
        <v>#VALUE!</v>
      </c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O307" s="26" t="str">
        <f>IFERROR(VLOOKUP(C:C,'Results Data'!A:F,6,FALSE), "Not Found")</f>
        <v>Not Found</v>
      </c>
      <c r="P307" s="27" t="str">
        <f>IFERROR(VLOOKUP(C:C,'Results Data'!A:M,13,FALSE), "Not Found")</f>
        <v>Not Found</v>
      </c>
      <c r="Q307" s="27" t="b">
        <f>AND('RIDE DATA'!$A$5&lt;'Registration Data'!$P307,'RIDE DATA'!$B$5&gt;'Registration Data'!$P307)</f>
        <v>0</v>
      </c>
      <c r="R307" s="27">
        <f>IF(Q307=TRUE,O307*0.03,0)</f>
        <v>0</v>
      </c>
      <c r="S307" s="45"/>
      <c r="T307" s="28" t="e">
        <f>R307+O307</f>
        <v>#VALUE!</v>
      </c>
      <c r="U307" s="29" t="e">
        <f>T307/F307</f>
        <v>#VALUE!</v>
      </c>
      <c r="V307" s="44" t="e">
        <f>IF(U307&gt;100%,((U307-1)*10000),0)</f>
        <v>#VALUE!</v>
      </c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O308" s="26" t="str">
        <f>IFERROR(VLOOKUP(C:C,'Results Data'!A:F,6,FALSE), "Not Found")</f>
        <v>Not Found</v>
      </c>
      <c r="P308" s="27" t="str">
        <f>IFERROR(VLOOKUP(C:C,'Results Data'!A:M,13,FALSE), "Not Found")</f>
        <v>Not Found</v>
      </c>
      <c r="Q308" s="27" t="b">
        <f>AND('RIDE DATA'!$A$5&lt;'Registration Data'!$P308,'RIDE DATA'!$B$5&gt;'Registration Data'!$P308)</f>
        <v>0</v>
      </c>
      <c r="R308" s="27">
        <f>IF(Q308=TRUE,O308*0.03,0)</f>
        <v>0</v>
      </c>
      <c r="S308" s="45"/>
      <c r="T308" s="28" t="e">
        <f>R308+O308</f>
        <v>#VALUE!</v>
      </c>
      <c r="U308" s="29" t="e">
        <f>T308/F308</f>
        <v>#VALUE!</v>
      </c>
      <c r="V308" s="44" t="e">
        <f>IF(U308&gt;100%,((U308-1)*10000),0)</f>
        <v>#VALUE!</v>
      </c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O309" s="26" t="str">
        <f>IFERROR(VLOOKUP(C:C,'Results Data'!A:F,6,FALSE), "Not Found")</f>
        <v>Not Found</v>
      </c>
      <c r="P309" s="27" t="str">
        <f>IFERROR(VLOOKUP(C:C,'Results Data'!A:M,13,FALSE), "Not Found")</f>
        <v>Not Found</v>
      </c>
      <c r="Q309" s="27" t="b">
        <f>AND('RIDE DATA'!$A$5&lt;'Registration Data'!$P309,'RIDE DATA'!$B$5&gt;'Registration Data'!$P309)</f>
        <v>0</v>
      </c>
      <c r="R309" s="27">
        <f>IF(Q309=TRUE,O309*0.03,0)</f>
        <v>0</v>
      </c>
      <c r="S309" s="45"/>
      <c r="T309" s="28" t="e">
        <f>R309+O309</f>
        <v>#VALUE!</v>
      </c>
      <c r="U309" s="29" t="e">
        <f>T309/F309</f>
        <v>#VALUE!</v>
      </c>
      <c r="V309" s="44" t="e">
        <f>IF(U309&gt;100%,((U309-1)*10000),0)</f>
        <v>#VALUE!</v>
      </c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O310" s="26" t="str">
        <f>IFERROR(VLOOKUP(C:C,'Results Data'!A:F,6,FALSE), "Not Found")</f>
        <v>Not Found</v>
      </c>
      <c r="P310" s="27" t="str">
        <f>IFERROR(VLOOKUP(C:C,'Results Data'!A:M,13,FALSE), "Not Found")</f>
        <v>Not Found</v>
      </c>
      <c r="Q310" s="27" t="b">
        <f>AND('RIDE DATA'!$A$5&lt;'Registration Data'!$P310,'RIDE DATA'!$B$5&gt;'Registration Data'!$P310)</f>
        <v>0</v>
      </c>
      <c r="R310" s="27">
        <f>IF(Q310=TRUE,O310*0.03,0)</f>
        <v>0</v>
      </c>
      <c r="S310" s="45"/>
      <c r="T310" s="28" t="e">
        <f>R310+O310</f>
        <v>#VALUE!</v>
      </c>
      <c r="U310" s="29" t="e">
        <f>T310/F310</f>
        <v>#VALUE!</v>
      </c>
      <c r="V310" s="44" t="e">
        <f>IF(U310&gt;100%,((U310-1)*10000),0)</f>
        <v>#VALUE!</v>
      </c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O311" s="26" t="str">
        <f>IFERROR(VLOOKUP(C:C,'Results Data'!A:F,6,FALSE), "Not Found")</f>
        <v>Not Found</v>
      </c>
      <c r="P311" s="27" t="str">
        <f>IFERROR(VLOOKUP(C:C,'Results Data'!A:M,13,FALSE), "Not Found")</f>
        <v>Not Found</v>
      </c>
      <c r="Q311" s="27" t="b">
        <f>AND('RIDE DATA'!$A$5&lt;'Registration Data'!$P311,'RIDE DATA'!$B$5&gt;'Registration Data'!$P311)</f>
        <v>0</v>
      </c>
      <c r="R311" s="27">
        <f>IF(Q311=TRUE,O311*0.03,0)</f>
        <v>0</v>
      </c>
      <c r="S311" s="45"/>
      <c r="T311" s="28" t="e">
        <f>R311+O311</f>
        <v>#VALUE!</v>
      </c>
      <c r="U311" s="29" t="e">
        <f>T311/F311</f>
        <v>#VALUE!</v>
      </c>
      <c r="V311" s="44" t="e">
        <f>IF(U311&gt;100%,((U311-1)*10000),0)</f>
        <v>#VALUE!</v>
      </c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O312" s="26" t="str">
        <f>IFERROR(VLOOKUP(C:C,'Results Data'!A:F,6,FALSE), "Not Found")</f>
        <v>Not Found</v>
      </c>
      <c r="P312" s="27" t="str">
        <f>IFERROR(VLOOKUP(C:C,'Results Data'!A:M,13,FALSE), "Not Found")</f>
        <v>Not Found</v>
      </c>
      <c r="Q312" s="27" t="b">
        <f>AND('RIDE DATA'!$A$5&lt;'Registration Data'!$P312,'RIDE DATA'!$B$5&gt;'Registration Data'!$P312)</f>
        <v>0</v>
      </c>
      <c r="R312" s="27">
        <f>IF(Q312=TRUE,O312*0.03,0)</f>
        <v>0</v>
      </c>
      <c r="S312" s="45"/>
      <c r="T312" s="28" t="e">
        <f>R312+O312</f>
        <v>#VALUE!</v>
      </c>
      <c r="U312" s="29" t="e">
        <f>T312/F312</f>
        <v>#VALUE!</v>
      </c>
      <c r="V312" s="44" t="e">
        <f>IF(U312&gt;100%,((U312-1)*10000),0)</f>
        <v>#VALUE!</v>
      </c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O313" s="26" t="str">
        <f>IFERROR(VLOOKUP(C:C,'Results Data'!A:F,6,FALSE), "Not Found")</f>
        <v>Not Found</v>
      </c>
      <c r="P313" s="27" t="str">
        <f>IFERROR(VLOOKUP(C:C,'Results Data'!A:M,13,FALSE), "Not Found")</f>
        <v>Not Found</v>
      </c>
      <c r="Q313" s="27" t="b">
        <f>AND('RIDE DATA'!$A$5&lt;'Registration Data'!$P313,'RIDE DATA'!$B$5&gt;'Registration Data'!$P313)</f>
        <v>0</v>
      </c>
      <c r="R313" s="27">
        <f>IF(Q313=TRUE,O313*0.03,0)</f>
        <v>0</v>
      </c>
      <c r="S313" s="45"/>
      <c r="T313" s="28" t="e">
        <f>R313+O313</f>
        <v>#VALUE!</v>
      </c>
      <c r="U313" s="29" t="e">
        <f>T313/F313</f>
        <v>#VALUE!</v>
      </c>
      <c r="V313" s="44" t="e">
        <f>IF(U313&gt;100%,((U313-1)*10000),0)</f>
        <v>#VALUE!</v>
      </c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O314" s="26" t="str">
        <f>IFERROR(VLOOKUP(C:C,'Results Data'!A:F,6,FALSE), "Not Found")</f>
        <v>Not Found</v>
      </c>
      <c r="P314" s="27" t="str">
        <f>IFERROR(VLOOKUP(C:C,'Results Data'!A:M,13,FALSE), "Not Found")</f>
        <v>Not Found</v>
      </c>
      <c r="Q314" s="27" t="b">
        <f>AND('RIDE DATA'!$A$5&lt;'Registration Data'!$P314,'RIDE DATA'!$B$5&gt;'Registration Data'!$P314)</f>
        <v>0</v>
      </c>
      <c r="R314" s="27">
        <f>IF(Q314=TRUE,O314*0.03,0)</f>
        <v>0</v>
      </c>
      <c r="S314" s="45"/>
      <c r="T314" s="28" t="e">
        <f>R314+O314</f>
        <v>#VALUE!</v>
      </c>
      <c r="U314" s="29" t="e">
        <f>T314/F314</f>
        <v>#VALUE!</v>
      </c>
      <c r="V314" s="44" t="e">
        <f>IF(U314&gt;100%,((U314-1)*10000),0)</f>
        <v>#VALUE!</v>
      </c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O315" s="26" t="str">
        <f>IFERROR(VLOOKUP(C:C,'Results Data'!A:F,6,FALSE), "Not Found")</f>
        <v>Not Found</v>
      </c>
      <c r="P315" s="27" t="str">
        <f>IFERROR(VLOOKUP(C:C,'Results Data'!A:M,13,FALSE), "Not Found")</f>
        <v>Not Found</v>
      </c>
      <c r="Q315" s="27" t="b">
        <f>AND('RIDE DATA'!$A$5&lt;'Registration Data'!$P315,'RIDE DATA'!$B$5&gt;'Registration Data'!$P315)</f>
        <v>0</v>
      </c>
      <c r="R315" s="27">
        <f>IF(Q315=TRUE,O315*0.03,0)</f>
        <v>0</v>
      </c>
      <c r="S315" s="45"/>
      <c r="T315" s="28" t="e">
        <f>R315+O315</f>
        <v>#VALUE!</v>
      </c>
      <c r="U315" s="29" t="e">
        <f>T315/F315</f>
        <v>#VALUE!</v>
      </c>
      <c r="V315" s="44" t="e">
        <f>IF(U315&gt;100%,((U315-1)*10000),0)</f>
        <v>#VALUE!</v>
      </c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O316" s="26" t="str">
        <f>IFERROR(VLOOKUP(C:C,'Results Data'!A:F,6,FALSE), "Not Found")</f>
        <v>Not Found</v>
      </c>
      <c r="P316" s="27" t="str">
        <f>IFERROR(VLOOKUP(C:C,'Results Data'!A:M,13,FALSE), "Not Found")</f>
        <v>Not Found</v>
      </c>
      <c r="Q316" s="27" t="b">
        <f>AND('RIDE DATA'!$A$5&lt;'Registration Data'!$P316,'RIDE DATA'!$B$5&gt;'Registration Data'!$P316)</f>
        <v>0</v>
      </c>
      <c r="R316" s="27">
        <f>IF(Q316=TRUE,O316*0.03,0)</f>
        <v>0</v>
      </c>
      <c r="S316" s="45"/>
      <c r="T316" s="28" t="e">
        <f>R316+O316</f>
        <v>#VALUE!</v>
      </c>
      <c r="U316" s="29" t="e">
        <f>T316/F316</f>
        <v>#VALUE!</v>
      </c>
      <c r="V316" s="44" t="e">
        <f>IF(U316&gt;100%,((U316-1)*10000),0)</f>
        <v>#VALUE!</v>
      </c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O317" s="26" t="str">
        <f>IFERROR(VLOOKUP(C:C,'Results Data'!A:F,6,FALSE), "Not Found")</f>
        <v>Not Found</v>
      </c>
      <c r="P317" s="27" t="str">
        <f>IFERROR(VLOOKUP(C:C,'Results Data'!A:M,13,FALSE), "Not Found")</f>
        <v>Not Found</v>
      </c>
      <c r="Q317" s="27" t="b">
        <f>AND('RIDE DATA'!$A$5&lt;'Registration Data'!$P317,'RIDE DATA'!$B$5&gt;'Registration Data'!$P317)</f>
        <v>0</v>
      </c>
      <c r="R317" s="27">
        <f>IF(Q317=TRUE,O317*0.03,0)</f>
        <v>0</v>
      </c>
      <c r="S317" s="45"/>
      <c r="T317" s="28" t="e">
        <f>R317+O317</f>
        <v>#VALUE!</v>
      </c>
      <c r="U317" s="29" t="e">
        <f>T317/F317</f>
        <v>#VALUE!</v>
      </c>
      <c r="V317" s="44" t="e">
        <f>IF(U317&gt;100%,((U317-1)*10000),0)</f>
        <v>#VALUE!</v>
      </c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O318" s="26" t="str">
        <f>IFERROR(VLOOKUP(C:C,'Results Data'!A:F,6,FALSE), "Not Found")</f>
        <v>Not Found</v>
      </c>
      <c r="P318" s="27" t="str">
        <f>IFERROR(VLOOKUP(C:C,'Results Data'!A:M,13,FALSE), "Not Found")</f>
        <v>Not Found</v>
      </c>
      <c r="Q318" s="27" t="b">
        <f>AND('RIDE DATA'!$A$5&lt;'Registration Data'!$P318,'RIDE DATA'!$B$5&gt;'Registration Data'!$P318)</f>
        <v>0</v>
      </c>
      <c r="R318" s="27">
        <f>IF(Q318=TRUE,O318*0.03,0)</f>
        <v>0</v>
      </c>
      <c r="S318" s="45"/>
      <c r="T318" s="28" t="e">
        <f>R318+O318</f>
        <v>#VALUE!</v>
      </c>
      <c r="U318" s="29" t="e">
        <f>T318/F318</f>
        <v>#VALUE!</v>
      </c>
      <c r="V318" s="44" t="e">
        <f>IF(U318&gt;100%,((U318-1)*10000),0)</f>
        <v>#VALUE!</v>
      </c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O319" s="26" t="str">
        <f>IFERROR(VLOOKUP(C:C,'Results Data'!A:F,6,FALSE), "Not Found")</f>
        <v>Not Found</v>
      </c>
      <c r="P319" s="27" t="str">
        <f>IFERROR(VLOOKUP(C:C,'Results Data'!A:M,13,FALSE), "Not Found")</f>
        <v>Not Found</v>
      </c>
      <c r="Q319" s="27" t="b">
        <f>AND('RIDE DATA'!$A$5&lt;'Registration Data'!$P319,'RIDE DATA'!$B$5&gt;'Registration Data'!$P319)</f>
        <v>0</v>
      </c>
      <c r="R319" s="27">
        <f>IF(Q319=TRUE,O319*0.03,0)</f>
        <v>0</v>
      </c>
      <c r="S319" s="45"/>
      <c r="T319" s="28" t="e">
        <f>R319+O319</f>
        <v>#VALUE!</v>
      </c>
      <c r="U319" s="29" t="e">
        <f>T319/F319</f>
        <v>#VALUE!</v>
      </c>
      <c r="V319" s="44" t="e">
        <f>IF(U319&gt;100%,((U319-1)*10000),0)</f>
        <v>#VALUE!</v>
      </c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O320" s="26" t="str">
        <f>IFERROR(VLOOKUP(C:C,'Results Data'!A:F,6,FALSE), "Not Found")</f>
        <v>Not Found</v>
      </c>
      <c r="P320" s="27" t="str">
        <f>IFERROR(VLOOKUP(C:C,'Results Data'!A:M,13,FALSE), "Not Found")</f>
        <v>Not Found</v>
      </c>
      <c r="Q320" s="27" t="b">
        <f>AND('RIDE DATA'!$A$5&lt;'Registration Data'!$P320,'RIDE DATA'!$B$5&gt;'Registration Data'!$P320)</f>
        <v>0</v>
      </c>
      <c r="R320" s="27">
        <f>IF(Q320=TRUE,O320*0.03,0)</f>
        <v>0</v>
      </c>
      <c r="S320" s="45"/>
      <c r="T320" s="28" t="e">
        <f>R320+O320</f>
        <v>#VALUE!</v>
      </c>
      <c r="U320" s="29" t="e">
        <f>T320/F320</f>
        <v>#VALUE!</v>
      </c>
      <c r="V320" s="44" t="e">
        <f>IF(U320&gt;100%,((U320-1)*10000),0)</f>
        <v>#VALUE!</v>
      </c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O321" s="26" t="str">
        <f>IFERROR(VLOOKUP(C:C,'Results Data'!A:F,6,FALSE), "Not Found")</f>
        <v>Not Found</v>
      </c>
      <c r="P321" s="27" t="str">
        <f>IFERROR(VLOOKUP(C:C,'Results Data'!A:M,13,FALSE), "Not Found")</f>
        <v>Not Found</v>
      </c>
      <c r="Q321" s="27" t="b">
        <f>AND('RIDE DATA'!$A$5&lt;'Registration Data'!$P321,'RIDE DATA'!$B$5&gt;'Registration Data'!$P321)</f>
        <v>0</v>
      </c>
      <c r="R321" s="27">
        <f>IF(Q321=TRUE,O321*0.03,0)</f>
        <v>0</v>
      </c>
      <c r="S321" s="45"/>
      <c r="T321" s="28" t="e">
        <f>R321+O321</f>
        <v>#VALUE!</v>
      </c>
      <c r="U321" s="29" t="e">
        <f>T321/F321</f>
        <v>#VALUE!</v>
      </c>
      <c r="V321" s="44" t="e">
        <f>IF(U321&gt;100%,((U321-1)*10000),0)</f>
        <v>#VALUE!</v>
      </c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O322" s="26" t="str">
        <f>IFERROR(VLOOKUP(C:C,'Results Data'!A:F,6,FALSE), "Not Found")</f>
        <v>Not Found</v>
      </c>
      <c r="P322" s="27" t="str">
        <f>IFERROR(VLOOKUP(C:C,'Results Data'!A:M,13,FALSE), "Not Found")</f>
        <v>Not Found</v>
      </c>
      <c r="Q322" s="27" t="b">
        <f>AND('RIDE DATA'!$A$5&lt;'Registration Data'!$P322,'RIDE DATA'!$B$5&gt;'Registration Data'!$P322)</f>
        <v>0</v>
      </c>
      <c r="R322" s="27">
        <f>IF(Q322=TRUE,O322*0.03,0)</f>
        <v>0</v>
      </c>
      <c r="S322" s="45"/>
      <c r="T322" s="28" t="e">
        <f>R322+O322</f>
        <v>#VALUE!</v>
      </c>
      <c r="U322" s="29" t="e">
        <f>T322/F322</f>
        <v>#VALUE!</v>
      </c>
      <c r="V322" s="44" t="e">
        <f>IF(U322&gt;100%,((U322-1)*10000),0)</f>
        <v>#VALUE!</v>
      </c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O323" s="26" t="str">
        <f>IFERROR(VLOOKUP(C:C,'Results Data'!A:F,6,FALSE), "Not Found")</f>
        <v>Not Found</v>
      </c>
      <c r="P323" s="27" t="str">
        <f>IFERROR(VLOOKUP(C:C,'Results Data'!A:M,13,FALSE), "Not Found")</f>
        <v>Not Found</v>
      </c>
      <c r="Q323" s="27" t="b">
        <f>AND('RIDE DATA'!$A$5&lt;'Registration Data'!$P323,'RIDE DATA'!$B$5&gt;'Registration Data'!$P323)</f>
        <v>0</v>
      </c>
      <c r="R323" s="27">
        <f>IF(Q323=TRUE,O323*0.03,0)</f>
        <v>0</v>
      </c>
      <c r="S323" s="45"/>
      <c r="T323" s="28" t="e">
        <f>R323+O323</f>
        <v>#VALUE!</v>
      </c>
      <c r="U323" s="29" t="e">
        <f>T323/F323</f>
        <v>#VALUE!</v>
      </c>
      <c r="V323" s="44" t="e">
        <f>IF(U323&gt;100%,((U323-1)*10000),0)</f>
        <v>#VALUE!</v>
      </c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O324" s="26" t="str">
        <f>IFERROR(VLOOKUP(C:C,'Results Data'!A:F,6,FALSE), "Not Found")</f>
        <v>Not Found</v>
      </c>
      <c r="P324" s="27" t="str">
        <f>IFERROR(VLOOKUP(C:C,'Results Data'!A:M,13,FALSE), "Not Found")</f>
        <v>Not Found</v>
      </c>
      <c r="Q324" s="27" t="b">
        <f>AND('RIDE DATA'!$A$5&lt;'Registration Data'!$P324,'RIDE DATA'!$B$5&gt;'Registration Data'!$P324)</f>
        <v>0</v>
      </c>
      <c r="R324" s="27">
        <f>IF(Q324=TRUE,O324*0.03,0)</f>
        <v>0</v>
      </c>
      <c r="S324" s="45"/>
      <c r="T324" s="28" t="e">
        <f>R324+O324</f>
        <v>#VALUE!</v>
      </c>
      <c r="U324" s="29" t="e">
        <f>T324/F324</f>
        <v>#VALUE!</v>
      </c>
      <c r="V324" s="44" t="e">
        <f>IF(U324&gt;100%,((U324-1)*10000),0)</f>
        <v>#VALUE!</v>
      </c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O325" s="26" t="str">
        <f>IFERROR(VLOOKUP(C:C,'Results Data'!A:F,6,FALSE), "Not Found")</f>
        <v>Not Found</v>
      </c>
      <c r="P325" s="27" t="str">
        <f>IFERROR(VLOOKUP(C:C,'Results Data'!A:M,13,FALSE), "Not Found")</f>
        <v>Not Found</v>
      </c>
      <c r="Q325" s="27" t="b">
        <f>AND('RIDE DATA'!$A$5&lt;'Registration Data'!$P325,'RIDE DATA'!$B$5&gt;'Registration Data'!$P325)</f>
        <v>0</v>
      </c>
      <c r="R325" s="27">
        <f>IF(Q325=TRUE,O325*0.03,0)</f>
        <v>0</v>
      </c>
      <c r="S325" s="45"/>
      <c r="T325" s="28" t="e">
        <f>R325+O325</f>
        <v>#VALUE!</v>
      </c>
      <c r="U325" s="29" t="e">
        <f>T325/F325</f>
        <v>#VALUE!</v>
      </c>
      <c r="V325" s="44" t="e">
        <f>IF(U325&gt;100%,((U325-1)*10000),0)</f>
        <v>#VALUE!</v>
      </c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O326" s="26" t="str">
        <f>IFERROR(VLOOKUP(C:C,'Results Data'!A:F,6,FALSE), "Not Found")</f>
        <v>Not Found</v>
      </c>
      <c r="P326" s="27" t="str">
        <f>IFERROR(VLOOKUP(C:C,'Results Data'!A:M,13,FALSE), "Not Found")</f>
        <v>Not Found</v>
      </c>
      <c r="Q326" s="27" t="b">
        <f>AND('RIDE DATA'!$A$5&lt;'Registration Data'!$P326,'RIDE DATA'!$B$5&gt;'Registration Data'!$P326)</f>
        <v>0</v>
      </c>
      <c r="R326" s="27">
        <f>IF(Q326=TRUE,O326*0.03,0)</f>
        <v>0</v>
      </c>
      <c r="S326" s="45"/>
      <c r="T326" s="28" t="e">
        <f>R326+O326</f>
        <v>#VALUE!</v>
      </c>
      <c r="U326" s="29" t="e">
        <f>T326/F326</f>
        <v>#VALUE!</v>
      </c>
      <c r="V326" s="44" t="e">
        <f>IF(U326&gt;100%,((U326-1)*10000),0)</f>
        <v>#VALUE!</v>
      </c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O327" s="26" t="str">
        <f>IFERROR(VLOOKUP(C:C,'Results Data'!A:F,6,FALSE), "Not Found")</f>
        <v>Not Found</v>
      </c>
      <c r="P327" s="27" t="str">
        <f>IFERROR(VLOOKUP(C:C,'Results Data'!A:M,13,FALSE), "Not Found")</f>
        <v>Not Found</v>
      </c>
      <c r="Q327" s="27" t="b">
        <f>AND('RIDE DATA'!$A$5&lt;'Registration Data'!$P327,'RIDE DATA'!$B$5&gt;'Registration Data'!$P327)</f>
        <v>0</v>
      </c>
      <c r="R327" s="27">
        <f>IF(Q327=TRUE,O327*0.03,0)</f>
        <v>0</v>
      </c>
      <c r="S327" s="45"/>
      <c r="T327" s="28" t="e">
        <f>R327+O327</f>
        <v>#VALUE!</v>
      </c>
      <c r="U327" s="29" t="e">
        <f>T327/F327</f>
        <v>#VALUE!</v>
      </c>
      <c r="V327" s="44" t="e">
        <f>IF(U327&gt;100%,((U327-1)*10000),0)</f>
        <v>#VALUE!</v>
      </c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O328" s="26" t="str">
        <f>IFERROR(VLOOKUP(C:C,'Results Data'!A:F,6,FALSE), "Not Found")</f>
        <v>Not Found</v>
      </c>
      <c r="P328" s="27" t="str">
        <f>IFERROR(VLOOKUP(C:C,'Results Data'!A:M,13,FALSE), "Not Found")</f>
        <v>Not Found</v>
      </c>
      <c r="Q328" s="27" t="b">
        <f>AND('RIDE DATA'!$A$5&lt;'Registration Data'!$P328,'RIDE DATA'!$B$5&gt;'Registration Data'!$P328)</f>
        <v>0</v>
      </c>
      <c r="R328" s="27">
        <f>IF(Q328=TRUE,O328*0.03,0)</f>
        <v>0</v>
      </c>
      <c r="S328" s="45"/>
      <c r="T328" s="28" t="e">
        <f>R328+O328</f>
        <v>#VALUE!</v>
      </c>
      <c r="U328" s="29" t="e">
        <f>T328/F328</f>
        <v>#VALUE!</v>
      </c>
      <c r="V328" s="44" t="e">
        <f>IF(U328&gt;100%,((U328-1)*10000),0)</f>
        <v>#VALUE!</v>
      </c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O329" s="26" t="str">
        <f>IFERROR(VLOOKUP(C:C,'Results Data'!A:F,6,FALSE), "Not Found")</f>
        <v>Not Found</v>
      </c>
      <c r="P329" s="27" t="str">
        <f>IFERROR(VLOOKUP(C:C,'Results Data'!A:M,13,FALSE), "Not Found")</f>
        <v>Not Found</v>
      </c>
      <c r="Q329" s="27" t="b">
        <f>AND('RIDE DATA'!$A$5&lt;'Registration Data'!$P329,'RIDE DATA'!$B$5&gt;'Registration Data'!$P329)</f>
        <v>0</v>
      </c>
      <c r="R329" s="27">
        <f>IF(Q329=TRUE,O329*0.03,0)</f>
        <v>0</v>
      </c>
      <c r="S329" s="45"/>
      <c r="T329" s="28" t="e">
        <f>R329+O329</f>
        <v>#VALUE!</v>
      </c>
      <c r="U329" s="29" t="e">
        <f>T329/F329</f>
        <v>#VALUE!</v>
      </c>
      <c r="V329" s="44" t="e">
        <f>IF(U329&gt;100%,((U329-1)*10000),0)</f>
        <v>#VALUE!</v>
      </c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O330" s="26" t="str">
        <f>IFERROR(VLOOKUP(C:C,'Results Data'!A:F,6,FALSE), "Not Found")</f>
        <v>Not Found</v>
      </c>
      <c r="P330" s="27" t="str">
        <f>IFERROR(VLOOKUP(C:C,'Results Data'!A:M,13,FALSE), "Not Found")</f>
        <v>Not Found</v>
      </c>
      <c r="Q330" s="27" t="b">
        <f>AND('RIDE DATA'!$A$5&lt;'Registration Data'!$P330,'RIDE DATA'!$B$5&gt;'Registration Data'!$P330)</f>
        <v>0</v>
      </c>
      <c r="R330" s="27">
        <f>IF(Q330=TRUE,O330*0.03,0)</f>
        <v>0</v>
      </c>
      <c r="S330" s="45"/>
      <c r="T330" s="28" t="e">
        <f>R330+O330</f>
        <v>#VALUE!</v>
      </c>
      <c r="U330" s="29" t="e">
        <f>T330/F330</f>
        <v>#VALUE!</v>
      </c>
      <c r="V330" s="44" t="e">
        <f>IF(U330&gt;100%,((U330-1)*10000),0)</f>
        <v>#VALUE!</v>
      </c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O331" s="26" t="str">
        <f>IFERROR(VLOOKUP(C:C,'Results Data'!A:F,6,FALSE), "Not Found")</f>
        <v>Not Found</v>
      </c>
      <c r="P331" s="27" t="str">
        <f>IFERROR(VLOOKUP(C:C,'Results Data'!A:M,13,FALSE), "Not Found")</f>
        <v>Not Found</v>
      </c>
      <c r="Q331" s="27" t="b">
        <f>AND('RIDE DATA'!$A$5&lt;'Registration Data'!$P331,'RIDE DATA'!$B$5&gt;'Registration Data'!$P331)</f>
        <v>0</v>
      </c>
      <c r="R331" s="27">
        <f>IF(Q331=TRUE,O331*0.03,0)</f>
        <v>0</v>
      </c>
      <c r="S331" s="45"/>
      <c r="T331" s="28" t="e">
        <f>R331+O331</f>
        <v>#VALUE!</v>
      </c>
      <c r="U331" s="29" t="e">
        <f>T331/F331</f>
        <v>#VALUE!</v>
      </c>
      <c r="V331" s="44" t="e">
        <f>IF(U331&gt;100%,((U331-1)*10000),0)</f>
        <v>#VALUE!</v>
      </c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O332" s="26" t="str">
        <f>IFERROR(VLOOKUP(C:C,'Results Data'!A:F,6,FALSE), "Not Found")</f>
        <v>Not Found</v>
      </c>
      <c r="P332" s="27" t="str">
        <f>IFERROR(VLOOKUP(C:C,'Results Data'!A:M,13,FALSE), "Not Found")</f>
        <v>Not Found</v>
      </c>
      <c r="Q332" s="27" t="b">
        <f>AND('RIDE DATA'!$A$5&lt;'Registration Data'!$P332,'RIDE DATA'!$B$5&gt;'Registration Data'!$P332)</f>
        <v>0</v>
      </c>
      <c r="R332" s="27">
        <f>IF(Q332=TRUE,O332*0.03,0)</f>
        <v>0</v>
      </c>
      <c r="S332" s="45"/>
      <c r="T332" s="28" t="e">
        <f>R332+O332</f>
        <v>#VALUE!</v>
      </c>
      <c r="U332" s="29" t="e">
        <f>T332/F332</f>
        <v>#VALUE!</v>
      </c>
      <c r="V332" s="44" t="e">
        <f>IF(U332&gt;100%,((U332-1)*10000),0)</f>
        <v>#VALUE!</v>
      </c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O333" s="26" t="str">
        <f>IFERROR(VLOOKUP(C:C,'Results Data'!A:F,6,FALSE), "Not Found")</f>
        <v>Not Found</v>
      </c>
      <c r="P333" s="27" t="str">
        <f>IFERROR(VLOOKUP(C:C,'Results Data'!A:M,13,FALSE), "Not Found")</f>
        <v>Not Found</v>
      </c>
      <c r="Q333" s="27" t="b">
        <f>AND('RIDE DATA'!$A$5&lt;'Registration Data'!$P333,'RIDE DATA'!$B$5&gt;'Registration Data'!$P333)</f>
        <v>0</v>
      </c>
      <c r="R333" s="27">
        <f>IF(Q333=TRUE,O333*0.03,0)</f>
        <v>0</v>
      </c>
      <c r="S333" s="45"/>
      <c r="T333" s="28" t="e">
        <f>R333+O333</f>
        <v>#VALUE!</v>
      </c>
      <c r="U333" s="29" t="e">
        <f>T333/F333</f>
        <v>#VALUE!</v>
      </c>
      <c r="V333" s="44" t="e">
        <f>IF(U333&gt;100%,((U333-1)*10000),0)</f>
        <v>#VALUE!</v>
      </c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O334" s="26" t="str">
        <f>IFERROR(VLOOKUP(C:C,'Results Data'!A:F,6,FALSE), "Not Found")</f>
        <v>Not Found</v>
      </c>
      <c r="P334" s="27" t="str">
        <f>IFERROR(VLOOKUP(C:C,'Results Data'!A:M,13,FALSE), "Not Found")</f>
        <v>Not Found</v>
      </c>
      <c r="Q334" s="27" t="b">
        <f>AND('RIDE DATA'!$A$5&lt;'Registration Data'!$P334,'RIDE DATA'!$B$5&gt;'Registration Data'!$P334)</f>
        <v>0</v>
      </c>
      <c r="R334" s="27">
        <f>IF(Q334=TRUE,O334*0.03,0)</f>
        <v>0</v>
      </c>
      <c r="S334" s="45"/>
      <c r="T334" s="28" t="e">
        <f>R334+O334</f>
        <v>#VALUE!</v>
      </c>
      <c r="U334" s="29" t="e">
        <f>T334/F334</f>
        <v>#VALUE!</v>
      </c>
      <c r="V334" s="44" t="e">
        <f>IF(U334&gt;100%,((U334-1)*10000),0)</f>
        <v>#VALUE!</v>
      </c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O335" s="26" t="str">
        <f>IFERROR(VLOOKUP(C:C,'Results Data'!A:F,6,FALSE), "Not Found")</f>
        <v>Not Found</v>
      </c>
      <c r="P335" s="27" t="str">
        <f>IFERROR(VLOOKUP(C:C,'Results Data'!A:M,13,FALSE), "Not Found")</f>
        <v>Not Found</v>
      </c>
      <c r="Q335" s="27" t="b">
        <f>AND('RIDE DATA'!$A$5&lt;'Registration Data'!$P335,'RIDE DATA'!$B$5&gt;'Registration Data'!$P335)</f>
        <v>0</v>
      </c>
      <c r="R335" s="27">
        <f>IF(Q335=TRUE,O335*0.03,0)</f>
        <v>0</v>
      </c>
      <c r="S335" s="45"/>
      <c r="T335" s="28" t="e">
        <f>R335+O335</f>
        <v>#VALUE!</v>
      </c>
      <c r="U335" s="29" t="e">
        <f>T335/F335</f>
        <v>#VALUE!</v>
      </c>
      <c r="V335" s="44" t="e">
        <f>IF(U335&gt;100%,((U335-1)*10000),0)</f>
        <v>#VALUE!</v>
      </c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O336" s="26" t="str">
        <f>IFERROR(VLOOKUP(C:C,'Results Data'!A:F,6,FALSE), "Not Found")</f>
        <v>Not Found</v>
      </c>
      <c r="P336" s="27" t="str">
        <f>IFERROR(VLOOKUP(C:C,'Results Data'!A:M,13,FALSE), "Not Found")</f>
        <v>Not Found</v>
      </c>
      <c r="Q336" s="27" t="b">
        <f>AND('RIDE DATA'!$A$5&lt;'Registration Data'!$P336,'RIDE DATA'!$B$5&gt;'Registration Data'!$P336)</f>
        <v>0</v>
      </c>
      <c r="R336" s="27">
        <f>IF(Q336=TRUE,O336*0.03,0)</f>
        <v>0</v>
      </c>
      <c r="S336" s="45"/>
      <c r="T336" s="28" t="e">
        <f>R336+O336</f>
        <v>#VALUE!</v>
      </c>
      <c r="U336" s="29" t="e">
        <f>T336/F336</f>
        <v>#VALUE!</v>
      </c>
      <c r="V336" s="44" t="e">
        <f>IF(U336&gt;100%,((U336-1)*10000),0)</f>
        <v>#VALUE!</v>
      </c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O337" s="26" t="str">
        <f>IFERROR(VLOOKUP(C:C,'Results Data'!A:F,6,FALSE), "Not Found")</f>
        <v>Not Found</v>
      </c>
      <c r="P337" s="27" t="str">
        <f>IFERROR(VLOOKUP(C:C,'Results Data'!A:M,13,FALSE), "Not Found")</f>
        <v>Not Found</v>
      </c>
      <c r="Q337" s="27" t="b">
        <f>AND('RIDE DATA'!$A$5&lt;'Registration Data'!$P337,'RIDE DATA'!$B$5&gt;'Registration Data'!$P337)</f>
        <v>0</v>
      </c>
      <c r="R337" s="27">
        <f>IF(Q337=TRUE,O337*0.03,0)</f>
        <v>0</v>
      </c>
      <c r="S337" s="45"/>
      <c r="T337" s="28" t="e">
        <f>R337+O337</f>
        <v>#VALUE!</v>
      </c>
      <c r="U337" s="29" t="e">
        <f>T337/F337</f>
        <v>#VALUE!</v>
      </c>
      <c r="V337" s="44" t="e">
        <f>IF(U337&gt;100%,((U337-1)*10000),0)</f>
        <v>#VALUE!</v>
      </c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O338" s="26" t="str">
        <f>IFERROR(VLOOKUP(C:C,'Results Data'!A:F,6,FALSE), "Not Found")</f>
        <v>Not Found</v>
      </c>
      <c r="P338" s="27" t="str">
        <f>IFERROR(VLOOKUP(C:C,'Results Data'!A:M,13,FALSE), "Not Found")</f>
        <v>Not Found</v>
      </c>
      <c r="Q338" s="27" t="b">
        <f>AND('RIDE DATA'!$A$5&lt;'Registration Data'!$P338,'RIDE DATA'!$B$5&gt;'Registration Data'!$P338)</f>
        <v>0</v>
      </c>
      <c r="R338" s="27">
        <f>IF(Q338=TRUE,O338*0.03,0)</f>
        <v>0</v>
      </c>
      <c r="S338" s="45"/>
      <c r="T338" s="28" t="e">
        <f>R338+O338</f>
        <v>#VALUE!</v>
      </c>
      <c r="U338" s="29" t="e">
        <f>T338/F338</f>
        <v>#VALUE!</v>
      </c>
      <c r="V338" s="44" t="e">
        <f>IF(U338&gt;100%,((U338-1)*10000),0)</f>
        <v>#VALUE!</v>
      </c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O339" s="26" t="str">
        <f>IFERROR(VLOOKUP(C:C,'Results Data'!A:F,6,FALSE), "Not Found")</f>
        <v>Not Found</v>
      </c>
      <c r="P339" s="27" t="str">
        <f>IFERROR(VLOOKUP(C:C,'Results Data'!A:M,13,FALSE), "Not Found")</f>
        <v>Not Found</v>
      </c>
      <c r="Q339" s="27" t="b">
        <f>AND('RIDE DATA'!$A$5&lt;'Registration Data'!$P339,'RIDE DATA'!$B$5&gt;'Registration Data'!$P339)</f>
        <v>0</v>
      </c>
      <c r="R339" s="27">
        <f>IF(Q339=TRUE,O339*0.03,0)</f>
        <v>0</v>
      </c>
      <c r="S339" s="45"/>
      <c r="T339" s="28" t="e">
        <f>R339+O339</f>
        <v>#VALUE!</v>
      </c>
      <c r="U339" s="29" t="e">
        <f>T339/F339</f>
        <v>#VALUE!</v>
      </c>
      <c r="V339" s="44" t="e">
        <f>IF(U339&gt;100%,((U339-1)*10000),0)</f>
        <v>#VALUE!</v>
      </c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O340" s="26" t="str">
        <f>IFERROR(VLOOKUP(C:C,'Results Data'!A:F,6,FALSE), "Not Found")</f>
        <v>Not Found</v>
      </c>
      <c r="P340" s="27" t="str">
        <f>IFERROR(VLOOKUP(C:C,'Results Data'!A:M,13,FALSE), "Not Found")</f>
        <v>Not Found</v>
      </c>
      <c r="Q340" s="27" t="b">
        <f>AND('RIDE DATA'!$A$5&lt;'Registration Data'!$P340,'RIDE DATA'!$B$5&gt;'Registration Data'!$P340)</f>
        <v>0</v>
      </c>
      <c r="R340" s="27">
        <f>IF(Q340=TRUE,O340*0.03,0)</f>
        <v>0</v>
      </c>
      <c r="S340" s="45"/>
      <c r="T340" s="28" t="e">
        <f>R340+O340</f>
        <v>#VALUE!</v>
      </c>
      <c r="U340" s="29" t="e">
        <f>T340/F340</f>
        <v>#VALUE!</v>
      </c>
      <c r="V340" s="44" t="e">
        <f>IF(U340&gt;100%,((U340-1)*10000),0)</f>
        <v>#VALUE!</v>
      </c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O341" s="26" t="str">
        <f>IFERROR(VLOOKUP(C:C,'Results Data'!A:F,6,FALSE), "Not Found")</f>
        <v>Not Found</v>
      </c>
      <c r="P341" s="27" t="str">
        <f>IFERROR(VLOOKUP(C:C,'Results Data'!A:M,13,FALSE), "Not Found")</f>
        <v>Not Found</v>
      </c>
      <c r="Q341" s="27" t="b">
        <f>AND('RIDE DATA'!$A$5&lt;'Registration Data'!$P341,'RIDE DATA'!$B$5&gt;'Registration Data'!$P341)</f>
        <v>0</v>
      </c>
      <c r="R341" s="27">
        <f>IF(Q341=TRUE,O341*0.03,0)</f>
        <v>0</v>
      </c>
      <c r="S341" s="45"/>
      <c r="T341" s="28" t="e">
        <f>R341+O341</f>
        <v>#VALUE!</v>
      </c>
      <c r="U341" s="29" t="e">
        <f>T341/F341</f>
        <v>#VALUE!</v>
      </c>
      <c r="V341" s="44" t="e">
        <f>IF(U341&gt;100%,((U341-1)*10000),0)</f>
        <v>#VALUE!</v>
      </c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O342" s="26" t="str">
        <f>IFERROR(VLOOKUP(C:C,'Results Data'!A:F,6,FALSE), "Not Found")</f>
        <v>Not Found</v>
      </c>
      <c r="P342" s="27" t="str">
        <f>IFERROR(VLOOKUP(C:C,'Results Data'!A:M,13,FALSE), "Not Found")</f>
        <v>Not Found</v>
      </c>
      <c r="Q342" s="27" t="b">
        <f>AND('RIDE DATA'!$A$5&lt;'Registration Data'!$P342,'RIDE DATA'!$B$5&gt;'Registration Data'!$P342)</f>
        <v>0</v>
      </c>
      <c r="R342" s="27">
        <f>IF(Q342=TRUE,O342*0.03,0)</f>
        <v>0</v>
      </c>
      <c r="S342" s="45"/>
      <c r="T342" s="28" t="e">
        <f>R342+O342</f>
        <v>#VALUE!</v>
      </c>
      <c r="U342" s="29" t="e">
        <f>T342/F342</f>
        <v>#VALUE!</v>
      </c>
      <c r="V342" s="44" t="e">
        <f>IF(U342&gt;100%,((U342-1)*10000),0)</f>
        <v>#VALUE!</v>
      </c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O343" s="26" t="str">
        <f>IFERROR(VLOOKUP(C:C,'Results Data'!A:F,6,FALSE), "Not Found")</f>
        <v>Not Found</v>
      </c>
      <c r="P343" s="27" t="str">
        <f>IFERROR(VLOOKUP(C:C,'Results Data'!A:M,13,FALSE), "Not Found")</f>
        <v>Not Found</v>
      </c>
      <c r="Q343" s="27" t="b">
        <f>AND('RIDE DATA'!$A$5&lt;'Registration Data'!$P343,'RIDE DATA'!$B$5&gt;'Registration Data'!$P343)</f>
        <v>0</v>
      </c>
      <c r="R343" s="27">
        <f>IF(Q343=TRUE,O343*0.03,0)</f>
        <v>0</v>
      </c>
      <c r="S343" s="45"/>
      <c r="T343" s="28" t="e">
        <f>R343+O343</f>
        <v>#VALUE!</v>
      </c>
      <c r="U343" s="29" t="e">
        <f>T343/F343</f>
        <v>#VALUE!</v>
      </c>
      <c r="V343" s="44" t="e">
        <f>IF(U343&gt;100%,((U343-1)*10000),0)</f>
        <v>#VALUE!</v>
      </c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O344" s="26" t="str">
        <f>IFERROR(VLOOKUP(C:C,'Results Data'!A:F,6,FALSE), "Not Found")</f>
        <v>Not Found</v>
      </c>
      <c r="P344" s="27" t="str">
        <f>IFERROR(VLOOKUP(C:C,'Results Data'!A:M,13,FALSE), "Not Found")</f>
        <v>Not Found</v>
      </c>
      <c r="Q344" s="27" t="b">
        <f>AND('RIDE DATA'!$A$5&lt;'Registration Data'!$P344,'RIDE DATA'!$B$5&gt;'Registration Data'!$P344)</f>
        <v>0</v>
      </c>
      <c r="R344" s="27">
        <f>IF(Q344=TRUE,O344*0.03,0)</f>
        <v>0</v>
      </c>
      <c r="S344" s="45"/>
      <c r="T344" s="28" t="e">
        <f>R344+O344</f>
        <v>#VALUE!</v>
      </c>
      <c r="U344" s="29" t="e">
        <f>T344/F344</f>
        <v>#VALUE!</v>
      </c>
      <c r="V344" s="44" t="e">
        <f>IF(U344&gt;100%,((U344-1)*10000),0)</f>
        <v>#VALUE!</v>
      </c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O345" s="26" t="str">
        <f>IFERROR(VLOOKUP(C:C,'Results Data'!A:F,6,FALSE), "Not Found")</f>
        <v>Not Found</v>
      </c>
      <c r="P345" s="27" t="str">
        <f>IFERROR(VLOOKUP(C:C,'Results Data'!A:M,13,FALSE), "Not Found")</f>
        <v>Not Found</v>
      </c>
      <c r="Q345" s="27" t="b">
        <f>AND('RIDE DATA'!$A$5&lt;'Registration Data'!$P345,'RIDE DATA'!$B$5&gt;'Registration Data'!$P345)</f>
        <v>0</v>
      </c>
      <c r="R345" s="27">
        <f>IF(Q345=TRUE,O345*0.03,0)</f>
        <v>0</v>
      </c>
      <c r="S345" s="45"/>
      <c r="T345" s="28" t="e">
        <f>R345+O345</f>
        <v>#VALUE!</v>
      </c>
      <c r="U345" s="29" t="e">
        <f>T345/F345</f>
        <v>#VALUE!</v>
      </c>
      <c r="V345" s="44" t="e">
        <f>IF(U345&gt;100%,((U345-1)*10000),0)</f>
        <v>#VALUE!</v>
      </c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O346" s="26" t="str">
        <f>IFERROR(VLOOKUP(C:C,'Results Data'!A:F,6,FALSE), "Not Found")</f>
        <v>Not Found</v>
      </c>
      <c r="P346" s="27" t="str">
        <f>IFERROR(VLOOKUP(C:C,'Results Data'!A:M,13,FALSE), "Not Found")</f>
        <v>Not Found</v>
      </c>
      <c r="Q346" s="27" t="b">
        <f>AND('RIDE DATA'!$A$5&lt;'Registration Data'!$P346,'RIDE DATA'!$B$5&gt;'Registration Data'!$P346)</f>
        <v>0</v>
      </c>
      <c r="R346" s="27">
        <f>IF(Q346=TRUE,O346*0.03,0)</f>
        <v>0</v>
      </c>
      <c r="S346" s="45"/>
      <c r="T346" s="28" t="e">
        <f>R346+O346</f>
        <v>#VALUE!</v>
      </c>
      <c r="U346" s="29" t="e">
        <f>T346/F346</f>
        <v>#VALUE!</v>
      </c>
      <c r="V346" s="44" t="e">
        <f>IF(U346&gt;100%,((U346-1)*10000),0)</f>
        <v>#VALUE!</v>
      </c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O347" s="26" t="str">
        <f>IFERROR(VLOOKUP(C:C,'Results Data'!A:F,6,FALSE), "Not Found")</f>
        <v>Not Found</v>
      </c>
      <c r="P347" s="27" t="str">
        <f>IFERROR(VLOOKUP(C:C,'Results Data'!A:M,13,FALSE), "Not Found")</f>
        <v>Not Found</v>
      </c>
      <c r="Q347" s="27" t="b">
        <f>AND('RIDE DATA'!$A$5&lt;'Registration Data'!$P347,'RIDE DATA'!$B$5&gt;'Registration Data'!$P347)</f>
        <v>0</v>
      </c>
      <c r="R347" s="27">
        <f>IF(Q347=TRUE,O347*0.03,0)</f>
        <v>0</v>
      </c>
      <c r="S347" s="45"/>
      <c r="T347" s="28" t="e">
        <f>R347+O347</f>
        <v>#VALUE!</v>
      </c>
      <c r="U347" s="29" t="e">
        <f>T347/F347</f>
        <v>#VALUE!</v>
      </c>
      <c r="V347" s="44" t="e">
        <f>IF(U347&gt;100%,((U347-1)*10000),0)</f>
        <v>#VALUE!</v>
      </c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O348" s="26" t="str">
        <f>IFERROR(VLOOKUP(C:C,'Results Data'!A:F,6,FALSE), "Not Found")</f>
        <v>Not Found</v>
      </c>
      <c r="P348" s="27" t="str">
        <f>IFERROR(VLOOKUP(C:C,'Results Data'!A:M,13,FALSE), "Not Found")</f>
        <v>Not Found</v>
      </c>
      <c r="Q348" s="27" t="b">
        <f>AND('RIDE DATA'!$A$5&lt;'Registration Data'!$P348,'RIDE DATA'!$B$5&gt;'Registration Data'!$P348)</f>
        <v>0</v>
      </c>
      <c r="R348" s="27">
        <f>IF(Q348=TRUE,O348*0.03,0)</f>
        <v>0</v>
      </c>
      <c r="S348" s="45"/>
      <c r="T348" s="28" t="e">
        <f>R348+O348</f>
        <v>#VALUE!</v>
      </c>
      <c r="U348" s="29" t="e">
        <f>T348/F348</f>
        <v>#VALUE!</v>
      </c>
      <c r="V348" s="44" t="e">
        <f>IF(U348&gt;100%,((U348-1)*10000),0)</f>
        <v>#VALUE!</v>
      </c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O349" s="26" t="str">
        <f>IFERROR(VLOOKUP(C:C,'Results Data'!A:F,6,FALSE), "Not Found")</f>
        <v>Not Found</v>
      </c>
      <c r="P349" s="27" t="str">
        <f>IFERROR(VLOOKUP(C:C,'Results Data'!A:M,13,FALSE), "Not Found")</f>
        <v>Not Found</v>
      </c>
      <c r="Q349" s="27" t="b">
        <f>AND('RIDE DATA'!$A$5&lt;'Registration Data'!$P349,'RIDE DATA'!$B$5&gt;'Registration Data'!$P349)</f>
        <v>0</v>
      </c>
      <c r="R349" s="27">
        <f>IF(Q349=TRUE,O349*0.03,0)</f>
        <v>0</v>
      </c>
      <c r="S349" s="45"/>
      <c r="T349" s="28" t="e">
        <f>R349+O349</f>
        <v>#VALUE!</v>
      </c>
      <c r="U349" s="29" t="e">
        <f>T349/F349</f>
        <v>#VALUE!</v>
      </c>
      <c r="V349" s="44" t="e">
        <f>IF(U349&gt;100%,((U349-1)*10000),0)</f>
        <v>#VALUE!</v>
      </c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O350" s="26" t="str">
        <f>IFERROR(VLOOKUP(C:C,'Results Data'!A:F,6,FALSE), "Not Found")</f>
        <v>Not Found</v>
      </c>
      <c r="P350" s="27" t="str">
        <f>IFERROR(VLOOKUP(C:C,'Results Data'!A:M,13,FALSE), "Not Found")</f>
        <v>Not Found</v>
      </c>
      <c r="Q350" s="27" t="b">
        <f>AND('RIDE DATA'!$A$5&lt;'Registration Data'!$P350,'RIDE DATA'!$B$5&gt;'Registration Data'!$P350)</f>
        <v>0</v>
      </c>
      <c r="R350" s="27">
        <f>IF(Q350=TRUE,O350*0.03,0)</f>
        <v>0</v>
      </c>
      <c r="S350" s="45"/>
      <c r="T350" s="28" t="e">
        <f>R350+O350</f>
        <v>#VALUE!</v>
      </c>
      <c r="U350" s="29" t="e">
        <f>T350/F350</f>
        <v>#VALUE!</v>
      </c>
      <c r="V350" s="44" t="e">
        <f>IF(U350&gt;100%,((U350-1)*10000),0)</f>
        <v>#VALUE!</v>
      </c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O351" s="26" t="str">
        <f>IFERROR(VLOOKUP(C:C,'Results Data'!A:F,6,FALSE), "Not Found")</f>
        <v>Not Found</v>
      </c>
      <c r="P351" s="27" t="str">
        <f>IFERROR(VLOOKUP(C:C,'Results Data'!A:M,13,FALSE), "Not Found")</f>
        <v>Not Found</v>
      </c>
      <c r="Q351" s="27" t="b">
        <f>AND('RIDE DATA'!$A$5&lt;'Registration Data'!$P351,'RIDE DATA'!$B$5&gt;'Registration Data'!$P351)</f>
        <v>0</v>
      </c>
      <c r="R351" s="27">
        <f>IF(Q351=TRUE,O351*0.03,0)</f>
        <v>0</v>
      </c>
      <c r="S351" s="45"/>
      <c r="T351" s="28" t="e">
        <f>R351+O351</f>
        <v>#VALUE!</v>
      </c>
      <c r="U351" s="29" t="e">
        <f>T351/F351</f>
        <v>#VALUE!</v>
      </c>
      <c r="V351" s="44" t="e">
        <f>IF(U351&gt;100%,((U351-1)*10000),0)</f>
        <v>#VALUE!</v>
      </c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O352" s="26" t="str">
        <f>IFERROR(VLOOKUP(C:C,'Results Data'!A:F,6,FALSE), "Not Found")</f>
        <v>Not Found</v>
      </c>
      <c r="P352" s="27" t="str">
        <f>IFERROR(VLOOKUP(C:C,'Results Data'!A:M,13,FALSE), "Not Found")</f>
        <v>Not Found</v>
      </c>
      <c r="Q352" s="27" t="b">
        <f>AND('RIDE DATA'!$A$5&lt;'Registration Data'!$P352,'RIDE DATA'!$B$5&gt;'Registration Data'!$P352)</f>
        <v>0</v>
      </c>
      <c r="R352" s="27">
        <f>IF(Q352=TRUE,O352*0.03,0)</f>
        <v>0</v>
      </c>
      <c r="S352" s="45"/>
      <c r="T352" s="28" t="e">
        <f>R352+O352</f>
        <v>#VALUE!</v>
      </c>
      <c r="U352" s="29" t="e">
        <f>T352/F352</f>
        <v>#VALUE!</v>
      </c>
      <c r="V352" s="44" t="e">
        <f>IF(U352&gt;100%,((U352-1)*10000),0)</f>
        <v>#VALUE!</v>
      </c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O353" s="26" t="str">
        <f>IFERROR(VLOOKUP(C:C,'Results Data'!A:F,6,FALSE), "Not Found")</f>
        <v>Not Found</v>
      </c>
      <c r="P353" s="27" t="str">
        <f>IFERROR(VLOOKUP(C:C,'Results Data'!A:M,13,FALSE), "Not Found")</f>
        <v>Not Found</v>
      </c>
      <c r="Q353" s="27" t="b">
        <f>AND('RIDE DATA'!$A$5&lt;'Registration Data'!$P353,'RIDE DATA'!$B$5&gt;'Registration Data'!$P353)</f>
        <v>0</v>
      </c>
      <c r="R353" s="27">
        <f>IF(Q353=TRUE,O353*0.03,0)</f>
        <v>0</v>
      </c>
      <c r="S353" s="45"/>
      <c r="T353" s="28" t="e">
        <f>R353+O353</f>
        <v>#VALUE!</v>
      </c>
      <c r="U353" s="29" t="e">
        <f>T353/F353</f>
        <v>#VALUE!</v>
      </c>
      <c r="V353" s="44" t="e">
        <f>IF(U353&gt;100%,((U353-1)*10000),0)</f>
        <v>#VALUE!</v>
      </c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O354" s="26" t="str">
        <f>IFERROR(VLOOKUP(C:C,'Results Data'!A:F,6,FALSE), "Not Found")</f>
        <v>Not Found</v>
      </c>
      <c r="P354" s="27" t="str">
        <f>IFERROR(VLOOKUP(C:C,'Results Data'!A:M,13,FALSE), "Not Found")</f>
        <v>Not Found</v>
      </c>
      <c r="Q354" s="27" t="b">
        <f>AND('RIDE DATA'!$A$5&lt;'Registration Data'!$P354,'RIDE DATA'!$B$5&gt;'Registration Data'!$P354)</f>
        <v>0</v>
      </c>
      <c r="R354" s="27">
        <f>IF(Q354=TRUE,O354*0.03,0)</f>
        <v>0</v>
      </c>
      <c r="S354" s="45"/>
      <c r="T354" s="28" t="e">
        <f>R354+O354</f>
        <v>#VALUE!</v>
      </c>
      <c r="U354" s="29" t="e">
        <f>T354/F354</f>
        <v>#VALUE!</v>
      </c>
      <c r="V354" s="44" t="e">
        <f>IF(U354&gt;100%,((U354-1)*10000),0)</f>
        <v>#VALUE!</v>
      </c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O355" s="26" t="str">
        <f>IFERROR(VLOOKUP(C:C,'Results Data'!A:F,6,FALSE), "Not Found")</f>
        <v>Not Found</v>
      </c>
      <c r="P355" s="27" t="str">
        <f>IFERROR(VLOOKUP(C:C,'Results Data'!A:M,13,FALSE), "Not Found")</f>
        <v>Not Found</v>
      </c>
      <c r="Q355" s="27" t="b">
        <f>AND('RIDE DATA'!$A$5&lt;'Registration Data'!$P355,'RIDE DATA'!$B$5&gt;'Registration Data'!$P355)</f>
        <v>0</v>
      </c>
      <c r="R355" s="27">
        <f>IF(Q355=TRUE,O355*0.03,0)</f>
        <v>0</v>
      </c>
      <c r="S355" s="45"/>
      <c r="T355" s="28" t="e">
        <f>R355+O355</f>
        <v>#VALUE!</v>
      </c>
      <c r="U355" s="29" t="e">
        <f>T355/F355</f>
        <v>#VALUE!</v>
      </c>
      <c r="V355" s="44" t="e">
        <f>IF(U355&gt;100%,((U355-1)*10000),0)</f>
        <v>#VALUE!</v>
      </c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O356" s="26" t="str">
        <f>IFERROR(VLOOKUP(C:C,'Results Data'!A:F,6,FALSE), "Not Found")</f>
        <v>Not Found</v>
      </c>
      <c r="P356" s="27" t="str">
        <f>IFERROR(VLOOKUP(C:C,'Results Data'!A:M,13,FALSE), "Not Found")</f>
        <v>Not Found</v>
      </c>
      <c r="Q356" s="27" t="b">
        <f>AND('RIDE DATA'!$A$5&lt;'Registration Data'!$P356,'RIDE DATA'!$B$5&gt;'Registration Data'!$P356)</f>
        <v>0</v>
      </c>
      <c r="R356" s="27">
        <f>IF(Q356=TRUE,O356*0.03,0)</f>
        <v>0</v>
      </c>
      <c r="S356" s="45"/>
      <c r="T356" s="28" t="e">
        <f>R356+O356</f>
        <v>#VALUE!</v>
      </c>
      <c r="U356" s="29" t="e">
        <f>T356/F356</f>
        <v>#VALUE!</v>
      </c>
      <c r="V356" s="44" t="e">
        <f>IF(U356&gt;100%,((U356-1)*10000),0)</f>
        <v>#VALUE!</v>
      </c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O357" s="26" t="str">
        <f>IFERROR(VLOOKUP(C:C,'Results Data'!A:F,6,FALSE), "Not Found")</f>
        <v>Not Found</v>
      </c>
      <c r="P357" s="27" t="str">
        <f>IFERROR(VLOOKUP(C:C,'Results Data'!A:M,13,FALSE), "Not Found")</f>
        <v>Not Found</v>
      </c>
      <c r="Q357" s="27" t="b">
        <f>AND('RIDE DATA'!$A$5&lt;'Registration Data'!$P357,'RIDE DATA'!$B$5&gt;'Registration Data'!$P357)</f>
        <v>0</v>
      </c>
      <c r="R357" s="27">
        <f>IF(Q357=TRUE,O357*0.03,0)</f>
        <v>0</v>
      </c>
      <c r="S357" s="45"/>
      <c r="T357" s="28" t="e">
        <f>R357+O357</f>
        <v>#VALUE!</v>
      </c>
      <c r="U357" s="29" t="e">
        <f>T357/F357</f>
        <v>#VALUE!</v>
      </c>
      <c r="V357" s="44" t="e">
        <f>IF(U357&gt;100%,((U357-1)*10000),0)</f>
        <v>#VALUE!</v>
      </c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O358" s="26" t="str">
        <f>IFERROR(VLOOKUP(C:C,'Results Data'!A:F,6,FALSE), "Not Found")</f>
        <v>Not Found</v>
      </c>
      <c r="P358" s="27" t="str">
        <f>IFERROR(VLOOKUP(C:C,'Results Data'!A:M,13,FALSE), "Not Found")</f>
        <v>Not Found</v>
      </c>
      <c r="Q358" s="27" t="b">
        <f>AND('RIDE DATA'!$A$5&lt;'Registration Data'!$P358,'RIDE DATA'!$B$5&gt;'Registration Data'!$P358)</f>
        <v>0</v>
      </c>
      <c r="R358" s="27">
        <f>IF(Q358=TRUE,O358*0.03,0)</f>
        <v>0</v>
      </c>
      <c r="S358" s="45"/>
      <c r="T358" s="28" t="e">
        <f>R358+O358</f>
        <v>#VALUE!</v>
      </c>
      <c r="U358" s="29" t="e">
        <f>T358/F358</f>
        <v>#VALUE!</v>
      </c>
      <c r="V358" s="44" t="e">
        <f>IF(U358&gt;100%,((U358-1)*10000),0)</f>
        <v>#VALUE!</v>
      </c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O359" s="26" t="str">
        <f>IFERROR(VLOOKUP(C:C,'Results Data'!A:F,6,FALSE), "Not Found")</f>
        <v>Not Found</v>
      </c>
      <c r="P359" s="27" t="str">
        <f>IFERROR(VLOOKUP(C:C,'Results Data'!A:M,13,FALSE), "Not Found")</f>
        <v>Not Found</v>
      </c>
      <c r="Q359" s="27" t="b">
        <f>AND('RIDE DATA'!$A$5&lt;'Registration Data'!$P359,'RIDE DATA'!$B$5&gt;'Registration Data'!$P359)</f>
        <v>0</v>
      </c>
      <c r="R359" s="27">
        <f>IF(Q359=TRUE,O359*0.03,0)</f>
        <v>0</v>
      </c>
      <c r="S359" s="45"/>
      <c r="T359" s="28" t="e">
        <f>R359+O359</f>
        <v>#VALUE!</v>
      </c>
      <c r="U359" s="29" t="e">
        <f>T359/F359</f>
        <v>#VALUE!</v>
      </c>
      <c r="V359" s="44" t="e">
        <f>IF(U359&gt;100%,((U359-1)*10000),0)</f>
        <v>#VALUE!</v>
      </c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O360" s="26" t="str">
        <f>IFERROR(VLOOKUP(C:C,'Results Data'!A:F,6,FALSE), "Not Found")</f>
        <v>Not Found</v>
      </c>
      <c r="P360" s="27" t="str">
        <f>IFERROR(VLOOKUP(C:C,'Results Data'!A:M,13,FALSE), "Not Found")</f>
        <v>Not Found</v>
      </c>
      <c r="Q360" s="27" t="b">
        <f>AND('RIDE DATA'!$A$5&lt;'Registration Data'!$P360,'RIDE DATA'!$B$5&gt;'Registration Data'!$P360)</f>
        <v>0</v>
      </c>
      <c r="R360" s="27">
        <f>IF(Q360=TRUE,O360*0.03,0)</f>
        <v>0</v>
      </c>
      <c r="S360" s="45"/>
      <c r="T360" s="28" t="e">
        <f>R360+O360</f>
        <v>#VALUE!</v>
      </c>
      <c r="U360" s="29" t="e">
        <f>T360/F360</f>
        <v>#VALUE!</v>
      </c>
      <c r="V360" s="44" t="e">
        <f>IF(U360&gt;100%,((U360-1)*10000),0)</f>
        <v>#VALUE!</v>
      </c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O361" s="26" t="str">
        <f>IFERROR(VLOOKUP(C:C,'Results Data'!A:F,6,FALSE), "Not Found")</f>
        <v>Not Found</v>
      </c>
      <c r="P361" s="27" t="str">
        <f>IFERROR(VLOOKUP(C:C,'Results Data'!A:M,13,FALSE), "Not Found")</f>
        <v>Not Found</v>
      </c>
      <c r="Q361" s="27" t="b">
        <f>AND('RIDE DATA'!$A$5&lt;'Registration Data'!$P361,'RIDE DATA'!$B$5&gt;'Registration Data'!$P361)</f>
        <v>0</v>
      </c>
      <c r="R361" s="27">
        <f>IF(Q361=TRUE,O361*0.03,0)</f>
        <v>0</v>
      </c>
      <c r="S361" s="45"/>
      <c r="T361" s="28" t="e">
        <f>R361+O361</f>
        <v>#VALUE!</v>
      </c>
      <c r="U361" s="29" t="e">
        <f>T361/F361</f>
        <v>#VALUE!</v>
      </c>
      <c r="V361" s="44" t="e">
        <f>IF(U361&gt;100%,((U361-1)*10000),0)</f>
        <v>#VALUE!</v>
      </c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O362" s="26" t="str">
        <f>IFERROR(VLOOKUP(C:C,'Results Data'!A:F,6,FALSE), "Not Found")</f>
        <v>Not Found</v>
      </c>
      <c r="P362" s="27" t="str">
        <f>IFERROR(VLOOKUP(C:C,'Results Data'!A:M,13,FALSE), "Not Found")</f>
        <v>Not Found</v>
      </c>
      <c r="Q362" s="27" t="b">
        <f>AND('RIDE DATA'!$A$5&lt;'Registration Data'!$P362,'RIDE DATA'!$B$5&gt;'Registration Data'!$P362)</f>
        <v>0</v>
      </c>
      <c r="R362" s="27">
        <f>IF(Q362=TRUE,O362*0.03,0)</f>
        <v>0</v>
      </c>
      <c r="S362" s="45"/>
      <c r="T362" s="28" t="e">
        <f>R362+O362</f>
        <v>#VALUE!</v>
      </c>
      <c r="U362" s="29" t="e">
        <f>T362/F362</f>
        <v>#VALUE!</v>
      </c>
      <c r="V362" s="44" t="e">
        <f>IF(U362&gt;100%,((U362-1)*10000),0)</f>
        <v>#VALUE!</v>
      </c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O363" s="26" t="str">
        <f>IFERROR(VLOOKUP(C:C,'Results Data'!A:F,6,FALSE), "Not Found")</f>
        <v>Not Found</v>
      </c>
      <c r="P363" s="27" t="str">
        <f>IFERROR(VLOOKUP(C:C,'Results Data'!A:M,13,FALSE), "Not Found")</f>
        <v>Not Found</v>
      </c>
      <c r="Q363" s="27" t="b">
        <f>AND('RIDE DATA'!$A$5&lt;'Registration Data'!$P363,'RIDE DATA'!$B$5&gt;'Registration Data'!$P363)</f>
        <v>0</v>
      </c>
      <c r="R363" s="27">
        <f>IF(Q363=TRUE,O363*0.03,0)</f>
        <v>0</v>
      </c>
      <c r="S363" s="45"/>
      <c r="T363" s="28" t="e">
        <f>R363+O363</f>
        <v>#VALUE!</v>
      </c>
      <c r="U363" s="29" t="e">
        <f>T363/F363</f>
        <v>#VALUE!</v>
      </c>
      <c r="V363" s="44" t="e">
        <f>IF(U363&gt;100%,((U363-1)*10000),0)</f>
        <v>#VALUE!</v>
      </c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O364" s="26" t="str">
        <f>IFERROR(VLOOKUP(C:C,'Results Data'!A:F,6,FALSE), "Not Found")</f>
        <v>Not Found</v>
      </c>
      <c r="P364" s="27" t="str">
        <f>IFERROR(VLOOKUP(C:C,'Results Data'!A:M,13,FALSE), "Not Found")</f>
        <v>Not Found</v>
      </c>
      <c r="Q364" s="27" t="b">
        <f>AND('RIDE DATA'!$A$5&lt;'Registration Data'!$P364,'RIDE DATA'!$B$5&gt;'Registration Data'!$P364)</f>
        <v>0</v>
      </c>
      <c r="R364" s="27">
        <f>IF(Q364=TRUE,O364*0.03,0)</f>
        <v>0</v>
      </c>
      <c r="S364" s="45"/>
      <c r="T364" s="28" t="e">
        <f>R364+O364</f>
        <v>#VALUE!</v>
      </c>
      <c r="U364" s="29" t="e">
        <f>T364/F364</f>
        <v>#VALUE!</v>
      </c>
      <c r="V364" s="44" t="e">
        <f>IF(U364&gt;100%,((U364-1)*10000),0)</f>
        <v>#VALUE!</v>
      </c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O365" s="26" t="str">
        <f>IFERROR(VLOOKUP(C:C,'Results Data'!A:F,6,FALSE), "Not Found")</f>
        <v>Not Found</v>
      </c>
      <c r="P365" s="27" t="str">
        <f>IFERROR(VLOOKUP(C:C,'Results Data'!A:M,13,FALSE), "Not Found")</f>
        <v>Not Found</v>
      </c>
      <c r="Q365" s="27" t="b">
        <f>AND('RIDE DATA'!$A$5&lt;'Registration Data'!$P365,'RIDE DATA'!$B$5&gt;'Registration Data'!$P365)</f>
        <v>0</v>
      </c>
      <c r="R365" s="27">
        <f>IF(Q365=TRUE,O365*0.03,0)</f>
        <v>0</v>
      </c>
      <c r="S365" s="45"/>
      <c r="T365" s="28" t="e">
        <f>R365+O365</f>
        <v>#VALUE!</v>
      </c>
      <c r="U365" s="29" t="e">
        <f>T365/F365</f>
        <v>#VALUE!</v>
      </c>
      <c r="V365" s="44" t="e">
        <f>IF(U365&gt;100%,((U365-1)*10000),0)</f>
        <v>#VALUE!</v>
      </c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O366" s="26" t="str">
        <f>IFERROR(VLOOKUP(C:C,'Results Data'!A:F,6,FALSE), "Not Found")</f>
        <v>Not Found</v>
      </c>
      <c r="P366" s="27" t="str">
        <f>IFERROR(VLOOKUP(C:C,'Results Data'!A:M,13,FALSE), "Not Found")</f>
        <v>Not Found</v>
      </c>
      <c r="Q366" s="27" t="b">
        <f>AND('RIDE DATA'!$A$5&lt;'Registration Data'!$P366,'RIDE DATA'!$B$5&gt;'Registration Data'!$P366)</f>
        <v>0</v>
      </c>
      <c r="R366" s="27">
        <f>IF(Q366=TRUE,O366*0.03,0)</f>
        <v>0</v>
      </c>
      <c r="S366" s="45"/>
      <c r="T366" s="28" t="e">
        <f>R366+O366</f>
        <v>#VALUE!</v>
      </c>
      <c r="U366" s="29" t="e">
        <f>T366/F366</f>
        <v>#VALUE!</v>
      </c>
      <c r="V366" s="44" t="e">
        <f>IF(U366&gt;100%,((U366-1)*10000),0)</f>
        <v>#VALUE!</v>
      </c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O367" s="26" t="str">
        <f>IFERROR(VLOOKUP(C:C,'Results Data'!A:F,6,FALSE), "Not Found")</f>
        <v>Not Found</v>
      </c>
      <c r="P367" s="27" t="str">
        <f>IFERROR(VLOOKUP(C:C,'Results Data'!A:M,13,FALSE), "Not Found")</f>
        <v>Not Found</v>
      </c>
      <c r="Q367" s="27" t="b">
        <f>AND('RIDE DATA'!$A$5&lt;'Registration Data'!$P367,'RIDE DATA'!$B$5&gt;'Registration Data'!$P367)</f>
        <v>0</v>
      </c>
      <c r="R367" s="27">
        <f>IF(Q367=TRUE,O367*0.03,0)</f>
        <v>0</v>
      </c>
      <c r="S367" s="45"/>
      <c r="T367" s="28" t="e">
        <f>R367+O367</f>
        <v>#VALUE!</v>
      </c>
      <c r="U367" s="29" t="e">
        <f>T367/F367</f>
        <v>#VALUE!</v>
      </c>
      <c r="V367" s="44" t="e">
        <f>IF(U367&gt;100%,((U367-1)*10000),0)</f>
        <v>#VALUE!</v>
      </c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O368" s="26" t="str">
        <f>IFERROR(VLOOKUP(C:C,'Results Data'!A:F,6,FALSE), "Not Found")</f>
        <v>Not Found</v>
      </c>
      <c r="P368" s="27" t="str">
        <f>IFERROR(VLOOKUP(C:C,'Results Data'!A:M,13,FALSE), "Not Found")</f>
        <v>Not Found</v>
      </c>
      <c r="Q368" s="27" t="b">
        <f>AND('RIDE DATA'!$A$5&lt;'Registration Data'!$P368,'RIDE DATA'!$B$5&gt;'Registration Data'!$P368)</f>
        <v>0</v>
      </c>
      <c r="R368" s="27">
        <f>IF(Q368=TRUE,O368*0.03,0)</f>
        <v>0</v>
      </c>
      <c r="S368" s="45"/>
      <c r="T368" s="28" t="e">
        <f>R368+O368</f>
        <v>#VALUE!</v>
      </c>
      <c r="U368" s="29" t="e">
        <f>T368/F368</f>
        <v>#VALUE!</v>
      </c>
      <c r="V368" s="44" t="e">
        <f>IF(U368&gt;100%,((U368-1)*10000),0)</f>
        <v>#VALUE!</v>
      </c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O369" s="26" t="str">
        <f>IFERROR(VLOOKUP(C:C,'Results Data'!A:F,6,FALSE), "Not Found")</f>
        <v>Not Found</v>
      </c>
      <c r="P369" s="27" t="str">
        <f>IFERROR(VLOOKUP(C:C,'Results Data'!A:M,13,FALSE), "Not Found")</f>
        <v>Not Found</v>
      </c>
      <c r="Q369" s="27" t="b">
        <f>AND('RIDE DATA'!$A$5&lt;'Registration Data'!$P369,'RIDE DATA'!$B$5&gt;'Registration Data'!$P369)</f>
        <v>0</v>
      </c>
      <c r="R369" s="27">
        <f>IF(Q369=TRUE,O369*0.03,0)</f>
        <v>0</v>
      </c>
      <c r="S369" s="45"/>
      <c r="T369" s="28" t="e">
        <f>R369+O369</f>
        <v>#VALUE!</v>
      </c>
      <c r="U369" s="29" t="e">
        <f>T369/F369</f>
        <v>#VALUE!</v>
      </c>
      <c r="V369" s="44" t="e">
        <f>IF(U369&gt;100%,((U369-1)*10000),0)</f>
        <v>#VALUE!</v>
      </c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O370" s="26" t="str">
        <f>IFERROR(VLOOKUP(C:C,'Results Data'!A:F,6,FALSE), "Not Found")</f>
        <v>Not Found</v>
      </c>
      <c r="P370" s="27" t="str">
        <f>IFERROR(VLOOKUP(C:C,'Results Data'!A:M,13,FALSE), "Not Found")</f>
        <v>Not Found</v>
      </c>
      <c r="Q370" s="27" t="b">
        <f>AND('RIDE DATA'!$A$5&lt;'Registration Data'!$P370,'RIDE DATA'!$B$5&gt;'Registration Data'!$P370)</f>
        <v>0</v>
      </c>
      <c r="R370" s="27">
        <f>IF(Q370=TRUE,O370*0.03,0)</f>
        <v>0</v>
      </c>
      <c r="S370" s="45"/>
      <c r="T370" s="28" t="e">
        <f>R370+O370</f>
        <v>#VALUE!</v>
      </c>
      <c r="U370" s="29" t="e">
        <f>T370/F370</f>
        <v>#VALUE!</v>
      </c>
      <c r="V370" s="44" t="e">
        <f>IF(U370&gt;100%,((U370-1)*10000),0)</f>
        <v>#VALUE!</v>
      </c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O371" s="26" t="str">
        <f>IFERROR(VLOOKUP(C:C,'Results Data'!A:F,6,FALSE), "Not Found")</f>
        <v>Not Found</v>
      </c>
      <c r="P371" s="27" t="str">
        <f>IFERROR(VLOOKUP(C:C,'Results Data'!A:M,13,FALSE), "Not Found")</f>
        <v>Not Found</v>
      </c>
      <c r="Q371" s="27" t="b">
        <f>AND('RIDE DATA'!$A$5&lt;'Registration Data'!$P371,'RIDE DATA'!$B$5&gt;'Registration Data'!$P371)</f>
        <v>0</v>
      </c>
      <c r="R371" s="27">
        <f>IF(Q371=TRUE,O371*0.03,0)</f>
        <v>0</v>
      </c>
      <c r="S371" s="45"/>
      <c r="T371" s="28" t="e">
        <f>R371+O371</f>
        <v>#VALUE!</v>
      </c>
      <c r="U371" s="29" t="e">
        <f>T371/F371</f>
        <v>#VALUE!</v>
      </c>
      <c r="V371" s="44" t="e">
        <f>IF(U371&gt;100%,((U371-1)*10000),0)</f>
        <v>#VALUE!</v>
      </c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O372" s="26" t="str">
        <f>IFERROR(VLOOKUP(C:C,'Results Data'!A:F,6,FALSE), "Not Found")</f>
        <v>Not Found</v>
      </c>
      <c r="P372" s="27" t="str">
        <f>IFERROR(VLOOKUP(C:C,'Results Data'!A:M,13,FALSE), "Not Found")</f>
        <v>Not Found</v>
      </c>
      <c r="Q372" s="27" t="b">
        <f>AND('RIDE DATA'!$A$5&lt;'Registration Data'!$P372,'RIDE DATA'!$B$5&gt;'Registration Data'!$P372)</f>
        <v>0</v>
      </c>
      <c r="R372" s="27">
        <f>IF(Q372=TRUE,O372*0.03,0)</f>
        <v>0</v>
      </c>
      <c r="S372" s="45"/>
      <c r="T372" s="28" t="e">
        <f>R372+O372</f>
        <v>#VALUE!</v>
      </c>
      <c r="U372" s="29" t="e">
        <f>T372/F372</f>
        <v>#VALUE!</v>
      </c>
      <c r="V372" s="44" t="e">
        <f>IF(U372&gt;100%,((U372-1)*10000),0)</f>
        <v>#VALUE!</v>
      </c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O373" s="26" t="str">
        <f>IFERROR(VLOOKUP(C:C,'Results Data'!A:F,6,FALSE), "Not Found")</f>
        <v>Not Found</v>
      </c>
      <c r="P373" s="27" t="str">
        <f>IFERROR(VLOOKUP(C:C,'Results Data'!A:M,13,FALSE), "Not Found")</f>
        <v>Not Found</v>
      </c>
      <c r="Q373" s="27" t="b">
        <f>AND('RIDE DATA'!$A$5&lt;'Registration Data'!$P373,'RIDE DATA'!$B$5&gt;'Registration Data'!$P373)</f>
        <v>0</v>
      </c>
      <c r="R373" s="27">
        <f>IF(Q373=TRUE,O373*0.03,0)</f>
        <v>0</v>
      </c>
      <c r="S373" s="45"/>
      <c r="T373" s="28" t="e">
        <f>R373+O373</f>
        <v>#VALUE!</v>
      </c>
      <c r="U373" s="29" t="e">
        <f>T373/F373</f>
        <v>#VALUE!</v>
      </c>
      <c r="V373" s="44" t="e">
        <f>IF(U373&gt;100%,((U373-1)*10000),0)</f>
        <v>#VALUE!</v>
      </c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O374" s="26" t="str">
        <f>IFERROR(VLOOKUP(C:C,'Results Data'!A:F,6,FALSE), "Not Found")</f>
        <v>Not Found</v>
      </c>
      <c r="P374" s="27" t="str">
        <f>IFERROR(VLOOKUP(C:C,'Results Data'!A:M,13,FALSE), "Not Found")</f>
        <v>Not Found</v>
      </c>
      <c r="Q374" s="27" t="b">
        <f>AND('RIDE DATA'!$A$5&lt;'Registration Data'!$P374,'RIDE DATA'!$B$5&gt;'Registration Data'!$P374)</f>
        <v>0</v>
      </c>
      <c r="R374" s="27">
        <f>IF(Q374=TRUE,O374*0.03,0)</f>
        <v>0</v>
      </c>
      <c r="S374" s="45"/>
      <c r="T374" s="28" t="e">
        <f>R374+O374</f>
        <v>#VALUE!</v>
      </c>
      <c r="U374" s="29" t="e">
        <f>T374/F374</f>
        <v>#VALUE!</v>
      </c>
      <c r="V374" s="44" t="e">
        <f>IF(U374&gt;100%,((U374-1)*10000),0)</f>
        <v>#VALUE!</v>
      </c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O375" s="26" t="str">
        <f>IFERROR(VLOOKUP(C:C,'Results Data'!A:F,6,FALSE), "Not Found")</f>
        <v>Not Found</v>
      </c>
      <c r="P375" s="27" t="str">
        <f>IFERROR(VLOOKUP(C:C,'Results Data'!A:M,13,FALSE), "Not Found")</f>
        <v>Not Found</v>
      </c>
      <c r="Q375" s="27" t="b">
        <f>AND('RIDE DATA'!$A$5&lt;'Registration Data'!$P375,'RIDE DATA'!$B$5&gt;'Registration Data'!$P375)</f>
        <v>0</v>
      </c>
      <c r="R375" s="27">
        <f>IF(Q375=TRUE,O375*0.03,0)</f>
        <v>0</v>
      </c>
      <c r="S375" s="45"/>
      <c r="T375" s="28" t="e">
        <f>R375+O375</f>
        <v>#VALUE!</v>
      </c>
      <c r="U375" s="29" t="e">
        <f>T375/F375</f>
        <v>#VALUE!</v>
      </c>
      <c r="V375" s="44" t="e">
        <f>IF(U375&gt;100%,((U375-1)*10000),0)</f>
        <v>#VALUE!</v>
      </c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O376" s="26" t="str">
        <f>IFERROR(VLOOKUP(C:C,'Results Data'!A:F,6,FALSE), "Not Found")</f>
        <v>Not Found</v>
      </c>
      <c r="P376" s="27" t="str">
        <f>IFERROR(VLOOKUP(C:C,'Results Data'!A:M,13,FALSE), "Not Found")</f>
        <v>Not Found</v>
      </c>
      <c r="Q376" s="27" t="b">
        <f>AND('RIDE DATA'!$A$5&lt;'Registration Data'!$P376,'RIDE DATA'!$B$5&gt;'Registration Data'!$P376)</f>
        <v>0</v>
      </c>
      <c r="R376" s="27">
        <f>IF(Q376=TRUE,O376*0.03,0)</f>
        <v>0</v>
      </c>
      <c r="S376" s="45"/>
      <c r="T376" s="28" t="e">
        <f>R376+O376</f>
        <v>#VALUE!</v>
      </c>
      <c r="U376" s="29" t="e">
        <f>T376/F376</f>
        <v>#VALUE!</v>
      </c>
      <c r="V376" s="44" t="e">
        <f>IF(U376&gt;100%,((U376-1)*10000),0)</f>
        <v>#VALUE!</v>
      </c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O377" s="26" t="str">
        <f>IFERROR(VLOOKUP(C:C,'Results Data'!A:F,6,FALSE), "Not Found")</f>
        <v>Not Found</v>
      </c>
      <c r="P377" s="27" t="str">
        <f>IFERROR(VLOOKUP(C:C,'Results Data'!A:M,13,FALSE), "Not Found")</f>
        <v>Not Found</v>
      </c>
      <c r="Q377" s="27" t="b">
        <f>AND('RIDE DATA'!$A$5&lt;'Registration Data'!$P377,'RIDE DATA'!$B$5&gt;'Registration Data'!$P377)</f>
        <v>0</v>
      </c>
      <c r="R377" s="27">
        <f>IF(Q377=TRUE,O377*0.03,0)</f>
        <v>0</v>
      </c>
      <c r="S377" s="45"/>
      <c r="T377" s="28" t="e">
        <f>R377+O377</f>
        <v>#VALUE!</v>
      </c>
      <c r="U377" s="29" t="e">
        <f>T377/F377</f>
        <v>#VALUE!</v>
      </c>
      <c r="V377" s="44" t="e">
        <f>IF(U377&gt;100%,((U377-1)*10000),0)</f>
        <v>#VALUE!</v>
      </c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O378" s="26" t="str">
        <f>IFERROR(VLOOKUP(C:C,'Results Data'!A:F,6,FALSE), "Not Found")</f>
        <v>Not Found</v>
      </c>
      <c r="P378" s="27" t="str">
        <f>IFERROR(VLOOKUP(C:C,'Results Data'!A:M,13,FALSE), "Not Found")</f>
        <v>Not Found</v>
      </c>
      <c r="Q378" s="27" t="b">
        <f>AND('RIDE DATA'!$A$5&lt;'Registration Data'!$P378,'RIDE DATA'!$B$5&gt;'Registration Data'!$P378)</f>
        <v>0</v>
      </c>
      <c r="R378" s="27">
        <f>IF(Q378=TRUE,O378*0.03,0)</f>
        <v>0</v>
      </c>
      <c r="S378" s="45"/>
      <c r="T378" s="28" t="e">
        <f>R378+O378</f>
        <v>#VALUE!</v>
      </c>
      <c r="U378" s="29" t="e">
        <f>T378/F378</f>
        <v>#VALUE!</v>
      </c>
      <c r="V378" s="44" t="e">
        <f>IF(U378&gt;100%,((U378-1)*10000),0)</f>
        <v>#VALUE!</v>
      </c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O379" s="26" t="str">
        <f>IFERROR(VLOOKUP(C:C,'Results Data'!A:F,6,FALSE), "Not Found")</f>
        <v>Not Found</v>
      </c>
      <c r="P379" s="27" t="str">
        <f>IFERROR(VLOOKUP(C:C,'Results Data'!A:M,13,FALSE), "Not Found")</f>
        <v>Not Found</v>
      </c>
      <c r="Q379" s="27" t="b">
        <f>AND('RIDE DATA'!$A$5&lt;'Registration Data'!$P379,'RIDE DATA'!$B$5&gt;'Registration Data'!$P379)</f>
        <v>0</v>
      </c>
      <c r="R379" s="27">
        <f>IF(Q379=TRUE,O379*0.03,0)</f>
        <v>0</v>
      </c>
      <c r="S379" s="45"/>
      <c r="T379" s="28" t="e">
        <f>R379+O379</f>
        <v>#VALUE!</v>
      </c>
      <c r="U379" s="29" t="e">
        <f>T379/F379</f>
        <v>#VALUE!</v>
      </c>
      <c r="V379" s="44" t="e">
        <f>IF(U379&gt;100%,((U379-1)*10000),0)</f>
        <v>#VALUE!</v>
      </c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O380" s="26" t="str">
        <f>IFERROR(VLOOKUP(C:C,'Results Data'!A:F,6,FALSE), "Not Found")</f>
        <v>Not Found</v>
      </c>
      <c r="P380" s="27" t="str">
        <f>IFERROR(VLOOKUP(C:C,'Results Data'!A:M,13,FALSE), "Not Found")</f>
        <v>Not Found</v>
      </c>
      <c r="Q380" s="27" t="b">
        <f>AND('RIDE DATA'!$A$5&lt;'Registration Data'!$P380,'RIDE DATA'!$B$5&gt;'Registration Data'!$P380)</f>
        <v>0</v>
      </c>
      <c r="R380" s="27">
        <f>IF(Q380=TRUE,O380*0.03,0)</f>
        <v>0</v>
      </c>
      <c r="S380" s="45"/>
      <c r="T380" s="28" t="e">
        <f>R380+O380</f>
        <v>#VALUE!</v>
      </c>
      <c r="U380" s="29" t="e">
        <f>T380/F380</f>
        <v>#VALUE!</v>
      </c>
      <c r="V380" s="44" t="e">
        <f>IF(U380&gt;100%,((U380-1)*10000),0)</f>
        <v>#VALUE!</v>
      </c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O381" s="26" t="str">
        <f>IFERROR(VLOOKUP(C:C,'Results Data'!A:F,6,FALSE), "Not Found")</f>
        <v>Not Found</v>
      </c>
      <c r="P381" s="27" t="str">
        <f>IFERROR(VLOOKUP(C:C,'Results Data'!A:M,13,FALSE), "Not Found")</f>
        <v>Not Found</v>
      </c>
      <c r="Q381" s="27" t="b">
        <f>AND('RIDE DATA'!$A$5&lt;'Registration Data'!$P381,'RIDE DATA'!$B$5&gt;'Registration Data'!$P381)</f>
        <v>0</v>
      </c>
      <c r="R381" s="27">
        <f>IF(Q381=TRUE,O381*0.03,0)</f>
        <v>0</v>
      </c>
      <c r="S381" s="45"/>
      <c r="T381" s="28" t="e">
        <f>R381+O381</f>
        <v>#VALUE!</v>
      </c>
      <c r="U381" s="29" t="e">
        <f>T381/F381</f>
        <v>#VALUE!</v>
      </c>
      <c r="V381" s="44" t="e">
        <f>IF(U381&gt;100%,((U381-1)*10000),0)</f>
        <v>#VALUE!</v>
      </c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O382" s="26" t="str">
        <f>IFERROR(VLOOKUP(C:C,'Results Data'!A:F,6,FALSE), "Not Found")</f>
        <v>Not Found</v>
      </c>
      <c r="P382" s="27" t="str">
        <f>IFERROR(VLOOKUP(C:C,'Results Data'!A:M,13,FALSE), "Not Found")</f>
        <v>Not Found</v>
      </c>
      <c r="Q382" s="27" t="b">
        <f>AND('RIDE DATA'!$A$5&lt;'Registration Data'!$P382,'RIDE DATA'!$B$5&gt;'Registration Data'!$P382)</f>
        <v>0</v>
      </c>
      <c r="R382" s="27">
        <f>IF(Q382=TRUE,O382*0.03,0)</f>
        <v>0</v>
      </c>
      <c r="S382" s="45"/>
      <c r="T382" s="28" t="e">
        <f>R382+O382</f>
        <v>#VALUE!</v>
      </c>
      <c r="U382" s="29" t="e">
        <f>T382/F382</f>
        <v>#VALUE!</v>
      </c>
      <c r="V382" s="44" t="e">
        <f>IF(U382&gt;100%,((U382-1)*10000),0)</f>
        <v>#VALUE!</v>
      </c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O383" s="26" t="str">
        <f>IFERROR(VLOOKUP(C:C,'Results Data'!A:F,6,FALSE), "Not Found")</f>
        <v>Not Found</v>
      </c>
      <c r="P383" s="27" t="str">
        <f>IFERROR(VLOOKUP(C:C,'Results Data'!A:M,13,FALSE), "Not Found")</f>
        <v>Not Found</v>
      </c>
      <c r="Q383" s="27" t="b">
        <f>AND('RIDE DATA'!$A$5&lt;'Registration Data'!$P383,'RIDE DATA'!$B$5&gt;'Registration Data'!$P383)</f>
        <v>0</v>
      </c>
      <c r="R383" s="27">
        <f>IF(Q383=TRUE,O383*0.03,0)</f>
        <v>0</v>
      </c>
      <c r="S383" s="45"/>
      <c r="T383" s="28" t="e">
        <f>R383+O383</f>
        <v>#VALUE!</v>
      </c>
      <c r="U383" s="29" t="e">
        <f>T383/F383</f>
        <v>#VALUE!</v>
      </c>
      <c r="V383" s="44" t="e">
        <f>IF(U383&gt;100%,((U383-1)*10000),0)</f>
        <v>#VALUE!</v>
      </c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O384" s="26" t="str">
        <f>IFERROR(VLOOKUP(C:C,'Results Data'!A:F,6,FALSE), "Not Found")</f>
        <v>Not Found</v>
      </c>
      <c r="P384" s="27" t="str">
        <f>IFERROR(VLOOKUP(C:C,'Results Data'!A:M,13,FALSE), "Not Found")</f>
        <v>Not Found</v>
      </c>
      <c r="Q384" s="27" t="b">
        <f>AND('RIDE DATA'!$A$5&lt;'Registration Data'!$P384,'RIDE DATA'!$B$5&gt;'Registration Data'!$P384)</f>
        <v>0</v>
      </c>
      <c r="R384" s="27">
        <f>IF(Q384=TRUE,O384*0.03,0)</f>
        <v>0</v>
      </c>
      <c r="S384" s="45"/>
      <c r="T384" s="28" t="e">
        <f>R384+O384</f>
        <v>#VALUE!</v>
      </c>
      <c r="U384" s="29" t="e">
        <f>T384/F384</f>
        <v>#VALUE!</v>
      </c>
      <c r="V384" s="44" t="e">
        <f>IF(U384&gt;100%,((U384-1)*10000),0)</f>
        <v>#VALUE!</v>
      </c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O385" s="26" t="str">
        <f>IFERROR(VLOOKUP(C:C,'Results Data'!A:F,6,FALSE), "Not Found")</f>
        <v>Not Found</v>
      </c>
      <c r="P385" s="27" t="str">
        <f>IFERROR(VLOOKUP(C:C,'Results Data'!A:M,13,FALSE), "Not Found")</f>
        <v>Not Found</v>
      </c>
      <c r="Q385" s="27" t="b">
        <f>AND('RIDE DATA'!$A$5&lt;'Registration Data'!$P385,'RIDE DATA'!$B$5&gt;'Registration Data'!$P385)</f>
        <v>0</v>
      </c>
      <c r="R385" s="27">
        <f>IF(Q385=TRUE,O385*0.03,0)</f>
        <v>0</v>
      </c>
      <c r="S385" s="45"/>
      <c r="T385" s="28" t="e">
        <f>R385+O385</f>
        <v>#VALUE!</v>
      </c>
      <c r="U385" s="29" t="e">
        <f>T385/F385</f>
        <v>#VALUE!</v>
      </c>
      <c r="V385" s="44" t="e">
        <f>IF(U385&gt;100%,((U385-1)*10000),0)</f>
        <v>#VALUE!</v>
      </c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O386" s="26" t="str">
        <f>IFERROR(VLOOKUP(C:C,'Results Data'!A:F,6,FALSE), "Not Found")</f>
        <v>Not Found</v>
      </c>
      <c r="P386" s="27" t="str">
        <f>IFERROR(VLOOKUP(C:C,'Results Data'!A:M,13,FALSE), "Not Found")</f>
        <v>Not Found</v>
      </c>
      <c r="Q386" s="27" t="b">
        <f>AND('RIDE DATA'!$A$5&lt;'Registration Data'!$P386,'RIDE DATA'!$B$5&gt;'Registration Data'!$P386)</f>
        <v>0</v>
      </c>
      <c r="R386" s="27">
        <f>IF(Q386=TRUE,O386*0.03,0)</f>
        <v>0</v>
      </c>
      <c r="S386" s="45"/>
      <c r="T386" s="28" t="e">
        <f>R386+O386</f>
        <v>#VALUE!</v>
      </c>
      <c r="U386" s="29" t="e">
        <f>T386/F386</f>
        <v>#VALUE!</v>
      </c>
      <c r="V386" s="44" t="e">
        <f>IF(U386&gt;100%,((U386-1)*10000),0)</f>
        <v>#VALUE!</v>
      </c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O387" s="26" t="str">
        <f>IFERROR(VLOOKUP(C:C,'Results Data'!A:F,6,FALSE), "Not Found")</f>
        <v>Not Found</v>
      </c>
      <c r="P387" s="27" t="str">
        <f>IFERROR(VLOOKUP(C:C,'Results Data'!A:M,13,FALSE), "Not Found")</f>
        <v>Not Found</v>
      </c>
      <c r="Q387" s="27" t="b">
        <f>AND('RIDE DATA'!$A$5&lt;'Registration Data'!$P387,'RIDE DATA'!$B$5&gt;'Registration Data'!$P387)</f>
        <v>0</v>
      </c>
      <c r="R387" s="27">
        <f>IF(Q387=TRUE,O387*0.03,0)</f>
        <v>0</v>
      </c>
      <c r="S387" s="45"/>
      <c r="T387" s="28" t="e">
        <f>R387+O387</f>
        <v>#VALUE!</v>
      </c>
      <c r="U387" s="29" t="e">
        <f>T387/F387</f>
        <v>#VALUE!</v>
      </c>
      <c r="V387" s="44" t="e">
        <f>IF(U387&gt;100%,((U387-1)*10000),0)</f>
        <v>#VALUE!</v>
      </c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O388" s="26" t="str">
        <f>IFERROR(VLOOKUP(C:C,'Results Data'!A:F,6,FALSE), "Not Found")</f>
        <v>Not Found</v>
      </c>
      <c r="P388" s="27" t="str">
        <f>IFERROR(VLOOKUP(C:C,'Results Data'!A:M,13,FALSE), "Not Found")</f>
        <v>Not Found</v>
      </c>
      <c r="Q388" s="27" t="b">
        <f>AND('RIDE DATA'!$A$5&lt;'Registration Data'!$P388,'RIDE DATA'!$B$5&gt;'Registration Data'!$P388)</f>
        <v>0</v>
      </c>
      <c r="R388" s="27">
        <f>IF(Q388=TRUE,O388*0.03,0)</f>
        <v>0</v>
      </c>
      <c r="S388" s="45"/>
      <c r="T388" s="28" t="e">
        <f>R388+O388</f>
        <v>#VALUE!</v>
      </c>
      <c r="U388" s="29" t="e">
        <f>T388/F388</f>
        <v>#VALUE!</v>
      </c>
      <c r="V388" s="44" t="e">
        <f>IF(U388&gt;100%,((U388-1)*10000),0)</f>
        <v>#VALUE!</v>
      </c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O389" s="26" t="str">
        <f>IFERROR(VLOOKUP(C:C,'Results Data'!A:F,6,FALSE), "Not Found")</f>
        <v>Not Found</v>
      </c>
      <c r="P389" s="27" t="str">
        <f>IFERROR(VLOOKUP(C:C,'Results Data'!A:M,13,FALSE), "Not Found")</f>
        <v>Not Found</v>
      </c>
      <c r="Q389" s="27" t="b">
        <f>AND('RIDE DATA'!$A$5&lt;'Registration Data'!$P389,'RIDE DATA'!$B$5&gt;'Registration Data'!$P389)</f>
        <v>0</v>
      </c>
      <c r="R389" s="27">
        <f>IF(Q389=TRUE,O389*0.03,0)</f>
        <v>0</v>
      </c>
      <c r="S389" s="45"/>
      <c r="T389" s="28" t="e">
        <f>R389+O389</f>
        <v>#VALUE!</v>
      </c>
      <c r="U389" s="29" t="e">
        <f>T389/F389</f>
        <v>#VALUE!</v>
      </c>
      <c r="V389" s="44" t="e">
        <f>IF(U389&gt;100%,((U389-1)*10000),0)</f>
        <v>#VALUE!</v>
      </c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O390" s="26" t="str">
        <f>IFERROR(VLOOKUP(C:C,'Results Data'!A:F,6,FALSE), "Not Found")</f>
        <v>Not Found</v>
      </c>
      <c r="P390" s="27" t="str">
        <f>IFERROR(VLOOKUP(C:C,'Results Data'!A:M,13,FALSE), "Not Found")</f>
        <v>Not Found</v>
      </c>
      <c r="Q390" s="27" t="b">
        <f>AND('RIDE DATA'!$A$5&lt;'Registration Data'!$P390,'RIDE DATA'!$B$5&gt;'Registration Data'!$P390)</f>
        <v>0</v>
      </c>
      <c r="R390" s="27">
        <f>IF(Q390=TRUE,O390*0.03,0)</f>
        <v>0</v>
      </c>
      <c r="S390" s="45"/>
      <c r="T390" s="28" t="e">
        <f>R390+O390</f>
        <v>#VALUE!</v>
      </c>
      <c r="U390" s="29" t="e">
        <f>T390/F390</f>
        <v>#VALUE!</v>
      </c>
      <c r="V390" s="44" t="e">
        <f>IF(U390&gt;100%,((U390-1)*10000),0)</f>
        <v>#VALUE!</v>
      </c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O391" s="26" t="str">
        <f>IFERROR(VLOOKUP(C:C,'Results Data'!A:F,6,FALSE), "Not Found")</f>
        <v>Not Found</v>
      </c>
      <c r="P391" s="27" t="str">
        <f>IFERROR(VLOOKUP(C:C,'Results Data'!A:M,13,FALSE), "Not Found")</f>
        <v>Not Found</v>
      </c>
      <c r="Q391" s="27" t="b">
        <f>AND('RIDE DATA'!$A$5&lt;'Registration Data'!$P391,'RIDE DATA'!$B$5&gt;'Registration Data'!$P391)</f>
        <v>0</v>
      </c>
      <c r="R391" s="27">
        <f>IF(Q391=TRUE,O391*0.03,0)</f>
        <v>0</v>
      </c>
      <c r="S391" s="45"/>
      <c r="T391" s="28" t="e">
        <f>R391+O391</f>
        <v>#VALUE!</v>
      </c>
      <c r="U391" s="29" t="e">
        <f>T391/F391</f>
        <v>#VALUE!</v>
      </c>
      <c r="V391" s="44" t="e">
        <f>IF(U391&gt;100%,((U391-1)*10000),0)</f>
        <v>#VALUE!</v>
      </c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O392" s="26" t="str">
        <f>IFERROR(VLOOKUP(C:C,'Results Data'!A:F,6,FALSE), "Not Found")</f>
        <v>Not Found</v>
      </c>
      <c r="P392" s="27" t="str">
        <f>IFERROR(VLOOKUP(C:C,'Results Data'!A:M,13,FALSE), "Not Found")</f>
        <v>Not Found</v>
      </c>
      <c r="Q392" s="27" t="b">
        <f>AND('RIDE DATA'!$A$5&lt;'Registration Data'!$P392,'RIDE DATA'!$B$5&gt;'Registration Data'!$P392)</f>
        <v>0</v>
      </c>
      <c r="R392" s="27">
        <f>IF(Q392=TRUE,O392*0.03,0)</f>
        <v>0</v>
      </c>
      <c r="S392" s="45"/>
      <c r="T392" s="28" t="e">
        <f>R392+O392</f>
        <v>#VALUE!</v>
      </c>
      <c r="U392" s="29" t="e">
        <f>T392/F392</f>
        <v>#VALUE!</v>
      </c>
      <c r="V392" s="44" t="e">
        <f>IF(U392&gt;100%,((U392-1)*10000),0)</f>
        <v>#VALUE!</v>
      </c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O393" s="26" t="str">
        <f>IFERROR(VLOOKUP(C:C,'Results Data'!A:F,6,FALSE), "Not Found")</f>
        <v>Not Found</v>
      </c>
      <c r="P393" s="27" t="str">
        <f>IFERROR(VLOOKUP(C:C,'Results Data'!A:M,13,FALSE), "Not Found")</f>
        <v>Not Found</v>
      </c>
      <c r="Q393" s="27" t="b">
        <f>AND('RIDE DATA'!$A$5&lt;'Registration Data'!$P393,'RIDE DATA'!$B$5&gt;'Registration Data'!$P393)</f>
        <v>0</v>
      </c>
      <c r="R393" s="27">
        <f>IF(Q393=TRUE,O393*0.03,0)</f>
        <v>0</v>
      </c>
      <c r="S393" s="45"/>
      <c r="T393" s="28" t="e">
        <f>R393+O393</f>
        <v>#VALUE!</v>
      </c>
      <c r="U393" s="29" t="e">
        <f>T393/F393</f>
        <v>#VALUE!</v>
      </c>
      <c r="V393" s="44" t="e">
        <f>IF(U393&gt;100%,((U393-1)*10000),0)</f>
        <v>#VALUE!</v>
      </c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O394" s="26" t="str">
        <f>IFERROR(VLOOKUP(C:C,'Results Data'!A:F,6,FALSE), "Not Found")</f>
        <v>Not Found</v>
      </c>
      <c r="P394" s="27" t="str">
        <f>IFERROR(VLOOKUP(C:C,'Results Data'!A:M,13,FALSE), "Not Found")</f>
        <v>Not Found</v>
      </c>
      <c r="Q394" s="27" t="b">
        <f>AND('RIDE DATA'!$A$5&lt;'Registration Data'!$P394,'RIDE DATA'!$B$5&gt;'Registration Data'!$P394)</f>
        <v>0</v>
      </c>
      <c r="R394" s="27">
        <f>IF(Q394=TRUE,O394*0.03,0)</f>
        <v>0</v>
      </c>
      <c r="S394" s="45"/>
      <c r="T394" s="28" t="e">
        <f>R394+O394</f>
        <v>#VALUE!</v>
      </c>
      <c r="U394" s="29" t="e">
        <f>T394/F394</f>
        <v>#VALUE!</v>
      </c>
      <c r="V394" s="44" t="e">
        <f>IF(U394&gt;100%,((U394-1)*10000),0)</f>
        <v>#VALUE!</v>
      </c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O395" s="26" t="str">
        <f>IFERROR(VLOOKUP(C:C,'Results Data'!A:F,6,FALSE), "Not Found")</f>
        <v>Not Found</v>
      </c>
      <c r="P395" s="27" t="str">
        <f>IFERROR(VLOOKUP(C:C,'Results Data'!A:M,13,FALSE), "Not Found")</f>
        <v>Not Found</v>
      </c>
      <c r="Q395" s="27" t="b">
        <f>AND('RIDE DATA'!$A$5&lt;'Registration Data'!$P395,'RIDE DATA'!$B$5&gt;'Registration Data'!$P395)</f>
        <v>0</v>
      </c>
      <c r="R395" s="27">
        <f>IF(Q395=TRUE,O395*0.03,0)</f>
        <v>0</v>
      </c>
      <c r="S395" s="45"/>
      <c r="T395" s="28" t="e">
        <f>R395+O395</f>
        <v>#VALUE!</v>
      </c>
      <c r="U395" s="29" t="e">
        <f>T395/F395</f>
        <v>#VALUE!</v>
      </c>
      <c r="V395" s="44" t="e">
        <f>IF(U395&gt;100%,((U395-1)*10000),0)</f>
        <v>#VALUE!</v>
      </c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O396" s="26" t="str">
        <f>IFERROR(VLOOKUP(C:C,'Results Data'!A:F,6,FALSE), "Not Found")</f>
        <v>Not Found</v>
      </c>
      <c r="P396" s="27" t="str">
        <f>IFERROR(VLOOKUP(C:C,'Results Data'!A:M,13,FALSE), "Not Found")</f>
        <v>Not Found</v>
      </c>
      <c r="Q396" s="27" t="b">
        <f>AND('RIDE DATA'!$A$5&lt;'Registration Data'!$P396,'RIDE DATA'!$B$5&gt;'Registration Data'!$P396)</f>
        <v>0</v>
      </c>
      <c r="R396" s="27">
        <f>IF(Q396=TRUE,O396*0.03,0)</f>
        <v>0</v>
      </c>
      <c r="S396" s="45"/>
      <c r="T396" s="28" t="e">
        <f>R396+O396</f>
        <v>#VALUE!</v>
      </c>
      <c r="U396" s="29" t="e">
        <f>T396/F396</f>
        <v>#VALUE!</v>
      </c>
      <c r="V396" s="44" t="e">
        <f>IF(U396&gt;100%,((U396-1)*10000),0)</f>
        <v>#VALUE!</v>
      </c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O397" s="26" t="str">
        <f>IFERROR(VLOOKUP(C:C,'Results Data'!A:F,6,FALSE), "Not Found")</f>
        <v>Not Found</v>
      </c>
      <c r="P397" s="27" t="str">
        <f>IFERROR(VLOOKUP(C:C,'Results Data'!A:M,13,FALSE), "Not Found")</f>
        <v>Not Found</v>
      </c>
      <c r="Q397" s="27" t="b">
        <f>AND('RIDE DATA'!$A$5&lt;'Registration Data'!$P397,'RIDE DATA'!$B$5&gt;'Registration Data'!$P397)</f>
        <v>0</v>
      </c>
      <c r="R397" s="27">
        <f>IF(Q397=TRUE,O397*0.03,0)</f>
        <v>0</v>
      </c>
      <c r="S397" s="45"/>
      <c r="T397" s="28" t="e">
        <f>R397+O397</f>
        <v>#VALUE!</v>
      </c>
      <c r="U397" s="29" t="e">
        <f>T397/F397</f>
        <v>#VALUE!</v>
      </c>
      <c r="V397" s="44" t="e">
        <f>IF(U397&gt;100%,((U397-1)*10000),0)</f>
        <v>#VALUE!</v>
      </c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O398" s="26" t="str">
        <f>IFERROR(VLOOKUP(C:C,'Results Data'!A:F,6,FALSE), "Not Found")</f>
        <v>Not Found</v>
      </c>
      <c r="P398" s="27" t="str">
        <f>IFERROR(VLOOKUP(C:C,'Results Data'!A:M,13,FALSE), "Not Found")</f>
        <v>Not Found</v>
      </c>
      <c r="Q398" s="27" t="b">
        <f>AND('RIDE DATA'!$A$5&lt;'Registration Data'!$P398,'RIDE DATA'!$B$5&gt;'Registration Data'!$P398)</f>
        <v>0</v>
      </c>
      <c r="R398" s="27">
        <f>IF(Q398=TRUE,O398*0.03,0)</f>
        <v>0</v>
      </c>
      <c r="S398" s="45"/>
      <c r="T398" s="28" t="e">
        <f>R398+O398</f>
        <v>#VALUE!</v>
      </c>
      <c r="U398" s="29" t="e">
        <f>T398/F398</f>
        <v>#VALUE!</v>
      </c>
      <c r="V398" s="44" t="e">
        <f>IF(U398&gt;100%,((U398-1)*10000),0)</f>
        <v>#VALUE!</v>
      </c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O399" s="26" t="str">
        <f>IFERROR(VLOOKUP(C:C,'Results Data'!A:F,6,FALSE), "Not Found")</f>
        <v>Not Found</v>
      </c>
      <c r="P399" s="27" t="str">
        <f>IFERROR(VLOOKUP(C:C,'Results Data'!A:M,13,FALSE), "Not Found")</f>
        <v>Not Found</v>
      </c>
      <c r="Q399" s="27" t="b">
        <f>AND('RIDE DATA'!$A$5&lt;'Registration Data'!$P399,'RIDE DATA'!$B$5&gt;'Registration Data'!$P399)</f>
        <v>0</v>
      </c>
      <c r="R399" s="27">
        <f>IF(Q399=TRUE,O399*0.03,0)</f>
        <v>0</v>
      </c>
      <c r="S399" s="45"/>
      <c r="T399" s="28" t="e">
        <f>R399+O399</f>
        <v>#VALUE!</v>
      </c>
      <c r="U399" s="29" t="e">
        <f>T399/F399</f>
        <v>#VALUE!</v>
      </c>
      <c r="V399" s="44" t="e">
        <f>IF(U399&gt;100%,((U399-1)*10000),0)</f>
        <v>#VALUE!</v>
      </c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O400" s="26" t="str">
        <f>IFERROR(VLOOKUP(C:C,'Results Data'!A:F,6,FALSE), "Not Found")</f>
        <v>Not Found</v>
      </c>
      <c r="P400" s="27" t="str">
        <f>IFERROR(VLOOKUP(C:C,'Results Data'!A:M,13,FALSE), "Not Found")</f>
        <v>Not Found</v>
      </c>
      <c r="Q400" s="27" t="b">
        <f>AND('RIDE DATA'!$A$5&lt;'Registration Data'!$P400,'RIDE DATA'!$B$5&gt;'Registration Data'!$P400)</f>
        <v>0</v>
      </c>
      <c r="R400" s="27">
        <f>IF(Q400=TRUE,O400*0.03,0)</f>
        <v>0</v>
      </c>
      <c r="S400" s="45"/>
      <c r="T400" s="28" t="e">
        <f>R400+O400</f>
        <v>#VALUE!</v>
      </c>
      <c r="U400" s="29" t="e">
        <f>T400/F400</f>
        <v>#VALUE!</v>
      </c>
      <c r="V400" s="44" t="e">
        <f>IF(U400&gt;100%,((U400-1)*10000),0)</f>
        <v>#VALUE!</v>
      </c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O401" s="26" t="str">
        <f>IFERROR(VLOOKUP(C:C,'Results Data'!A:F,6,FALSE), "Not Found")</f>
        <v>Not Found</v>
      </c>
      <c r="P401" s="27" t="str">
        <f>IFERROR(VLOOKUP(C:C,'Results Data'!A:M,13,FALSE), "Not Found")</f>
        <v>Not Found</v>
      </c>
      <c r="Q401" s="27" t="b">
        <f>AND('RIDE DATA'!$A$5&lt;'Registration Data'!$P401,'RIDE DATA'!$B$5&gt;'Registration Data'!$P401)</f>
        <v>0</v>
      </c>
      <c r="R401" s="27">
        <f>IF(Q401=TRUE,O401*0.03,0)</f>
        <v>0</v>
      </c>
      <c r="S401" s="45"/>
      <c r="T401" s="28" t="e">
        <f>R401+O401</f>
        <v>#VALUE!</v>
      </c>
      <c r="U401" s="29" t="e">
        <f>T401/F401</f>
        <v>#VALUE!</v>
      </c>
      <c r="V401" s="44" t="e">
        <f>IF(U401&gt;100%,((U401-1)*10000),0)</f>
        <v>#VALUE!</v>
      </c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O402" s="26" t="str">
        <f>IFERROR(VLOOKUP(C:C,'Results Data'!A:F,6,FALSE), "Not Found")</f>
        <v>Not Found</v>
      </c>
      <c r="P402" s="27" t="str">
        <f>IFERROR(VLOOKUP(C:C,'Results Data'!A:M,13,FALSE), "Not Found")</f>
        <v>Not Found</v>
      </c>
      <c r="Q402" s="27" t="b">
        <f>AND('RIDE DATA'!$A$5&lt;'Registration Data'!$P402,'RIDE DATA'!$B$5&gt;'Registration Data'!$P402)</f>
        <v>0</v>
      </c>
      <c r="R402" s="27">
        <f>IF(Q402=TRUE,O402*0.03,0)</f>
        <v>0</v>
      </c>
      <c r="S402" s="45"/>
      <c r="T402" s="28" t="e">
        <f>R402+O402</f>
        <v>#VALUE!</v>
      </c>
      <c r="U402" s="29" t="e">
        <f>T402/F402</f>
        <v>#VALUE!</v>
      </c>
      <c r="V402" s="44" t="e">
        <f>IF(U402&gt;100%,((U402-1)*10000),0)</f>
        <v>#VALUE!</v>
      </c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O403" s="26" t="str">
        <f>IFERROR(VLOOKUP(C:C,'Results Data'!A:F,6,FALSE), "Not Found")</f>
        <v>Not Found</v>
      </c>
      <c r="P403" s="27" t="str">
        <f>IFERROR(VLOOKUP(C:C,'Results Data'!A:M,13,FALSE), "Not Found")</f>
        <v>Not Found</v>
      </c>
      <c r="Q403" s="27" t="b">
        <f>AND('RIDE DATA'!$A$5&lt;'Registration Data'!$P403,'RIDE DATA'!$B$5&gt;'Registration Data'!$P403)</f>
        <v>0</v>
      </c>
      <c r="R403" s="27">
        <f>IF(Q403=TRUE,O403*0.03,0)</f>
        <v>0</v>
      </c>
      <c r="S403" s="45"/>
      <c r="T403" s="28" t="e">
        <f>R403+O403</f>
        <v>#VALUE!</v>
      </c>
      <c r="U403" s="29" t="e">
        <f>T403/F403</f>
        <v>#VALUE!</v>
      </c>
      <c r="V403" s="44" t="e">
        <f>IF(U403&gt;100%,((U403-1)*10000),0)</f>
        <v>#VALUE!</v>
      </c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O404" s="26" t="str">
        <f>IFERROR(VLOOKUP(C:C,'Results Data'!A:F,6,FALSE), "Not Found")</f>
        <v>Not Found</v>
      </c>
      <c r="P404" s="27" t="str">
        <f>IFERROR(VLOOKUP(C:C,'Results Data'!A:M,13,FALSE), "Not Found")</f>
        <v>Not Found</v>
      </c>
      <c r="Q404" s="27" t="b">
        <f>AND('RIDE DATA'!$A$5&lt;'Registration Data'!$P404,'RIDE DATA'!$B$5&gt;'Registration Data'!$P404)</f>
        <v>0</v>
      </c>
      <c r="R404" s="27">
        <f>IF(Q404=TRUE,O404*0.03,0)</f>
        <v>0</v>
      </c>
      <c r="S404" s="45"/>
      <c r="T404" s="28" t="e">
        <f>R404+O404</f>
        <v>#VALUE!</v>
      </c>
      <c r="U404" s="29" t="e">
        <f>T404/F404</f>
        <v>#VALUE!</v>
      </c>
      <c r="V404" s="44" t="e">
        <f>IF(U404&gt;100%,((U404-1)*10000),0)</f>
        <v>#VALUE!</v>
      </c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O405" s="26" t="str">
        <f>IFERROR(VLOOKUP(C:C,'Results Data'!A:F,6,FALSE), "Not Found")</f>
        <v>Not Found</v>
      </c>
      <c r="P405" s="27" t="str">
        <f>IFERROR(VLOOKUP(C:C,'Results Data'!A:M,13,FALSE), "Not Found")</f>
        <v>Not Found</v>
      </c>
      <c r="Q405" s="27" t="b">
        <f>AND('RIDE DATA'!$A$5&lt;'Registration Data'!$P405,'RIDE DATA'!$B$5&gt;'Registration Data'!$P405)</f>
        <v>0</v>
      </c>
      <c r="R405" s="27">
        <f>IF(Q405=TRUE,O405*0.03,0)</f>
        <v>0</v>
      </c>
      <c r="S405" s="45"/>
      <c r="T405" s="28" t="e">
        <f>R405+O405</f>
        <v>#VALUE!</v>
      </c>
      <c r="U405" s="29" t="e">
        <f>T405/F405</f>
        <v>#VALUE!</v>
      </c>
      <c r="V405" s="44" t="e">
        <f>IF(U405&gt;100%,((U405-1)*10000),0)</f>
        <v>#VALUE!</v>
      </c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O406" s="26" t="str">
        <f>IFERROR(VLOOKUP(C:C,'Results Data'!A:F,6,FALSE), "Not Found")</f>
        <v>Not Found</v>
      </c>
      <c r="P406" s="27" t="str">
        <f>IFERROR(VLOOKUP(C:C,'Results Data'!A:M,13,FALSE), "Not Found")</f>
        <v>Not Found</v>
      </c>
      <c r="Q406" s="27" t="b">
        <f>AND('RIDE DATA'!$A$5&lt;'Registration Data'!$P406,'RIDE DATA'!$B$5&gt;'Registration Data'!$P406)</f>
        <v>0</v>
      </c>
      <c r="R406" s="27">
        <f>IF(Q406=TRUE,O406*0.03,0)</f>
        <v>0</v>
      </c>
      <c r="S406" s="45"/>
      <c r="T406" s="28" t="e">
        <f>R406+O406</f>
        <v>#VALUE!</v>
      </c>
      <c r="U406" s="29" t="e">
        <f>T406/F406</f>
        <v>#VALUE!</v>
      </c>
      <c r="V406" s="44" t="e">
        <f>IF(U406&gt;100%,((U406-1)*10000),0)</f>
        <v>#VALUE!</v>
      </c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O407" s="26" t="str">
        <f>IFERROR(VLOOKUP(C:C,'Results Data'!A:F,6,FALSE), "Not Found")</f>
        <v>Not Found</v>
      </c>
      <c r="P407" s="27" t="str">
        <f>IFERROR(VLOOKUP(C:C,'Results Data'!A:M,13,FALSE), "Not Found")</f>
        <v>Not Found</v>
      </c>
      <c r="Q407" s="27" t="b">
        <f>AND('RIDE DATA'!$A$5&lt;'Registration Data'!$P407,'RIDE DATA'!$B$5&gt;'Registration Data'!$P407)</f>
        <v>0</v>
      </c>
      <c r="R407" s="27">
        <f>IF(Q407=TRUE,O407*0.03,0)</f>
        <v>0</v>
      </c>
      <c r="S407" s="45"/>
      <c r="T407" s="28" t="e">
        <f>R407+O407</f>
        <v>#VALUE!</v>
      </c>
      <c r="U407" s="29" t="e">
        <f>T407/F407</f>
        <v>#VALUE!</v>
      </c>
      <c r="V407" s="44" t="e">
        <f>IF(U407&gt;100%,((U407-1)*10000),0)</f>
        <v>#VALUE!</v>
      </c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O408" s="26" t="str">
        <f>IFERROR(VLOOKUP(C:C,'Results Data'!A:F,6,FALSE), "Not Found")</f>
        <v>Not Found</v>
      </c>
      <c r="P408" s="27" t="str">
        <f>IFERROR(VLOOKUP(C:C,'Results Data'!A:M,13,FALSE), "Not Found")</f>
        <v>Not Found</v>
      </c>
      <c r="Q408" s="27" t="b">
        <f>AND('RIDE DATA'!$A$5&lt;'Registration Data'!$P408,'RIDE DATA'!$B$5&gt;'Registration Data'!$P408)</f>
        <v>0</v>
      </c>
      <c r="R408" s="27">
        <f>IF(Q408=TRUE,O408*0.03,0)</f>
        <v>0</v>
      </c>
      <c r="S408" s="45"/>
      <c r="T408" s="28" t="e">
        <f>R408+O408</f>
        <v>#VALUE!</v>
      </c>
      <c r="U408" s="29" t="e">
        <f>T408/F408</f>
        <v>#VALUE!</v>
      </c>
      <c r="V408" s="44" t="e">
        <f>IF(U408&gt;100%,((U408-1)*10000),0)</f>
        <v>#VALUE!</v>
      </c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O409" s="26" t="str">
        <f>IFERROR(VLOOKUP(C:C,'Results Data'!A:F,6,FALSE), "Not Found")</f>
        <v>Not Found</v>
      </c>
      <c r="P409" s="27" t="str">
        <f>IFERROR(VLOOKUP(C:C,'Results Data'!A:M,13,FALSE), "Not Found")</f>
        <v>Not Found</v>
      </c>
      <c r="Q409" s="27" t="b">
        <f>AND('RIDE DATA'!$A$5&lt;'Registration Data'!$P409,'RIDE DATA'!$B$5&gt;'Registration Data'!$P409)</f>
        <v>0</v>
      </c>
      <c r="R409" s="27">
        <f>IF(Q409=TRUE,O409*0.03,0)</f>
        <v>0</v>
      </c>
      <c r="S409" s="45"/>
      <c r="T409" s="28" t="e">
        <f>R409+O409</f>
        <v>#VALUE!</v>
      </c>
      <c r="U409" s="29" t="e">
        <f>T409/F409</f>
        <v>#VALUE!</v>
      </c>
      <c r="V409" s="44" t="e">
        <f>IF(U409&gt;100%,((U409-1)*10000),0)</f>
        <v>#VALUE!</v>
      </c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O410" s="26" t="str">
        <f>IFERROR(VLOOKUP(C:C,'Results Data'!A:F,6,FALSE), "Not Found")</f>
        <v>Not Found</v>
      </c>
      <c r="P410" s="27" t="str">
        <f>IFERROR(VLOOKUP(C:C,'Results Data'!A:M,13,FALSE), "Not Found")</f>
        <v>Not Found</v>
      </c>
      <c r="Q410" s="27" t="b">
        <f>AND('RIDE DATA'!$A$5&lt;'Registration Data'!$P410,'RIDE DATA'!$B$5&gt;'Registration Data'!$P410)</f>
        <v>0</v>
      </c>
      <c r="R410" s="27">
        <f>IF(Q410=TRUE,O410*0.03,0)</f>
        <v>0</v>
      </c>
      <c r="S410" s="45"/>
      <c r="T410" s="28" t="e">
        <f>R410+O410</f>
        <v>#VALUE!</v>
      </c>
      <c r="U410" s="29" t="e">
        <f>T410/F410</f>
        <v>#VALUE!</v>
      </c>
      <c r="V410" s="44" t="e">
        <f>IF(U410&gt;100%,((U410-1)*10000),0)</f>
        <v>#VALUE!</v>
      </c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O411" s="26" t="str">
        <f>IFERROR(VLOOKUP(C:C,'Results Data'!A:F,6,FALSE), "Not Found")</f>
        <v>Not Found</v>
      </c>
      <c r="P411" s="27" t="str">
        <f>IFERROR(VLOOKUP(C:C,'Results Data'!A:M,13,FALSE), "Not Found")</f>
        <v>Not Found</v>
      </c>
      <c r="Q411" s="27" t="b">
        <f>AND('RIDE DATA'!$A$5&lt;'Registration Data'!$P411,'RIDE DATA'!$B$5&gt;'Registration Data'!$P411)</f>
        <v>0</v>
      </c>
      <c r="R411" s="27">
        <f>IF(Q411=TRUE,O411*0.03,0)</f>
        <v>0</v>
      </c>
      <c r="S411" s="45"/>
      <c r="T411" s="28" t="e">
        <f>R411+O411</f>
        <v>#VALUE!</v>
      </c>
      <c r="U411" s="29" t="e">
        <f>T411/F411</f>
        <v>#VALUE!</v>
      </c>
      <c r="V411" s="44" t="e">
        <f>IF(U411&gt;100%,((U411-1)*10000),0)</f>
        <v>#VALUE!</v>
      </c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O412" s="26" t="str">
        <f>IFERROR(VLOOKUP(C:C,'Results Data'!A:F,6,FALSE), "Not Found")</f>
        <v>Not Found</v>
      </c>
      <c r="P412" s="27" t="str">
        <f>IFERROR(VLOOKUP(C:C,'Results Data'!A:M,13,FALSE), "Not Found")</f>
        <v>Not Found</v>
      </c>
      <c r="Q412" s="27" t="b">
        <f>AND('RIDE DATA'!$A$5&lt;'Registration Data'!$P412,'RIDE DATA'!$B$5&gt;'Registration Data'!$P412)</f>
        <v>0</v>
      </c>
      <c r="R412" s="27">
        <f>IF(Q412=TRUE,O412*0.03,0)</f>
        <v>0</v>
      </c>
      <c r="S412" s="45"/>
      <c r="T412" s="28" t="e">
        <f>R412+O412</f>
        <v>#VALUE!</v>
      </c>
      <c r="U412" s="29" t="e">
        <f>T412/F412</f>
        <v>#VALUE!</v>
      </c>
      <c r="V412" s="44" t="e">
        <f>IF(U412&gt;100%,((U412-1)*10000),0)</f>
        <v>#VALUE!</v>
      </c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O413" s="26" t="str">
        <f>IFERROR(VLOOKUP(C:C,'Results Data'!A:F,6,FALSE), "Not Found")</f>
        <v>Not Found</v>
      </c>
      <c r="P413" s="27" t="str">
        <f>IFERROR(VLOOKUP(C:C,'Results Data'!A:M,13,FALSE), "Not Found")</f>
        <v>Not Found</v>
      </c>
      <c r="Q413" s="27" t="b">
        <f>AND('RIDE DATA'!$A$5&lt;'Registration Data'!$P413,'RIDE DATA'!$B$5&gt;'Registration Data'!$P413)</f>
        <v>0</v>
      </c>
      <c r="R413" s="27">
        <f>IF(Q413=TRUE,O413*0.03,0)</f>
        <v>0</v>
      </c>
      <c r="S413" s="45"/>
      <c r="T413" s="28" t="e">
        <f>R413+O413</f>
        <v>#VALUE!</v>
      </c>
      <c r="U413" s="29" t="e">
        <f>T413/F413</f>
        <v>#VALUE!</v>
      </c>
      <c r="V413" s="44" t="e">
        <f>IF(U413&gt;100%,((U413-1)*10000),0)</f>
        <v>#VALUE!</v>
      </c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O414" s="26" t="str">
        <f>IFERROR(VLOOKUP(C:C,'Results Data'!A:F,6,FALSE), "Not Found")</f>
        <v>Not Found</v>
      </c>
      <c r="P414" s="27" t="str">
        <f>IFERROR(VLOOKUP(C:C,'Results Data'!A:M,13,FALSE), "Not Found")</f>
        <v>Not Found</v>
      </c>
      <c r="Q414" s="27" t="b">
        <f>AND('RIDE DATA'!$A$5&lt;'Registration Data'!$P414,'RIDE DATA'!$B$5&gt;'Registration Data'!$P414)</f>
        <v>0</v>
      </c>
      <c r="R414" s="27">
        <f>IF(Q414=TRUE,O414*0.03,0)</f>
        <v>0</v>
      </c>
      <c r="S414" s="45"/>
      <c r="T414" s="28" t="e">
        <f>R414+O414</f>
        <v>#VALUE!</v>
      </c>
      <c r="U414" s="29" t="e">
        <f>T414/F414</f>
        <v>#VALUE!</v>
      </c>
      <c r="V414" s="44" t="e">
        <f>IF(U414&gt;100%,((U414-1)*10000),0)</f>
        <v>#VALUE!</v>
      </c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O415" s="26" t="str">
        <f>IFERROR(VLOOKUP(C:C,'Results Data'!A:F,6,FALSE), "Not Found")</f>
        <v>Not Found</v>
      </c>
      <c r="P415" s="27" t="str">
        <f>IFERROR(VLOOKUP(C:C,'Results Data'!A:M,13,FALSE), "Not Found")</f>
        <v>Not Found</v>
      </c>
      <c r="Q415" s="27" t="b">
        <f>AND('RIDE DATA'!$A$5&lt;'Registration Data'!$P415,'RIDE DATA'!$B$5&gt;'Registration Data'!$P415)</f>
        <v>0</v>
      </c>
      <c r="R415" s="27">
        <f>IF(Q415=TRUE,O415*0.03,0)</f>
        <v>0</v>
      </c>
      <c r="S415" s="45"/>
      <c r="T415" s="28" t="e">
        <f>R415+O415</f>
        <v>#VALUE!</v>
      </c>
      <c r="U415" s="29" t="e">
        <f>T415/F415</f>
        <v>#VALUE!</v>
      </c>
      <c r="V415" s="44" t="e">
        <f>IF(U415&gt;100%,((U415-1)*10000),0)</f>
        <v>#VALUE!</v>
      </c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O416" s="26" t="str">
        <f>IFERROR(VLOOKUP(C:C,'Results Data'!A:F,6,FALSE), "Not Found")</f>
        <v>Not Found</v>
      </c>
      <c r="P416" s="27" t="str">
        <f>IFERROR(VLOOKUP(C:C,'Results Data'!A:M,13,FALSE), "Not Found")</f>
        <v>Not Found</v>
      </c>
      <c r="Q416" s="27" t="b">
        <f>AND('RIDE DATA'!$A$5&lt;'Registration Data'!$P416,'RIDE DATA'!$B$5&gt;'Registration Data'!$P416)</f>
        <v>0</v>
      </c>
      <c r="R416" s="27">
        <f>IF(Q416=TRUE,O416*0.03,0)</f>
        <v>0</v>
      </c>
      <c r="S416" s="45"/>
      <c r="T416" s="28" t="e">
        <f>R416+O416</f>
        <v>#VALUE!</v>
      </c>
      <c r="U416" s="29" t="e">
        <f>T416/F416</f>
        <v>#VALUE!</v>
      </c>
      <c r="V416" s="44" t="e">
        <f>IF(U416&gt;100%,((U416-1)*10000),0)</f>
        <v>#VALUE!</v>
      </c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O417" s="26" t="str">
        <f>IFERROR(VLOOKUP(C:C,'Results Data'!A:F,6,FALSE), "Not Found")</f>
        <v>Not Found</v>
      </c>
      <c r="P417" s="27" t="str">
        <f>IFERROR(VLOOKUP(C:C,'Results Data'!A:M,13,FALSE), "Not Found")</f>
        <v>Not Found</v>
      </c>
      <c r="Q417" s="27" t="b">
        <f>AND('RIDE DATA'!$A$5&lt;'Registration Data'!$P417,'RIDE DATA'!$B$5&gt;'Registration Data'!$P417)</f>
        <v>0</v>
      </c>
      <c r="R417" s="27">
        <f>IF(Q417=TRUE,O417*0.03,0)</f>
        <v>0</v>
      </c>
      <c r="S417" s="45"/>
      <c r="T417" s="28" t="e">
        <f>R417+O417</f>
        <v>#VALUE!</v>
      </c>
      <c r="U417" s="29" t="e">
        <f>T417/F417</f>
        <v>#VALUE!</v>
      </c>
      <c r="V417" s="44" t="e">
        <f>IF(U417&gt;100%,((U417-1)*10000),0)</f>
        <v>#VALUE!</v>
      </c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O418" s="26" t="str">
        <f>IFERROR(VLOOKUP(C:C,'Results Data'!A:F,6,FALSE), "Not Found")</f>
        <v>Not Found</v>
      </c>
      <c r="P418" s="27" t="str">
        <f>IFERROR(VLOOKUP(C:C,'Results Data'!A:M,13,FALSE), "Not Found")</f>
        <v>Not Found</v>
      </c>
      <c r="Q418" s="27" t="b">
        <f>AND('RIDE DATA'!$A$5&lt;'Registration Data'!$P418,'RIDE DATA'!$B$5&gt;'Registration Data'!$P418)</f>
        <v>0</v>
      </c>
      <c r="R418" s="27">
        <f>IF(Q418=TRUE,O418*0.03,0)</f>
        <v>0</v>
      </c>
      <c r="S418" s="45"/>
      <c r="T418" s="28" t="e">
        <f>R418+O418</f>
        <v>#VALUE!</v>
      </c>
      <c r="U418" s="29" t="e">
        <f>T418/F418</f>
        <v>#VALUE!</v>
      </c>
      <c r="V418" s="44" t="e">
        <f>IF(U418&gt;100%,((U418-1)*10000),0)</f>
        <v>#VALUE!</v>
      </c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O419" s="26" t="str">
        <f>IFERROR(VLOOKUP(C:C,'Results Data'!A:F,6,FALSE), "Not Found")</f>
        <v>Not Found</v>
      </c>
      <c r="P419" s="27" t="str">
        <f>IFERROR(VLOOKUP(C:C,'Results Data'!A:M,13,FALSE), "Not Found")</f>
        <v>Not Found</v>
      </c>
      <c r="Q419" s="27" t="b">
        <f>AND('RIDE DATA'!$A$5&lt;'Registration Data'!$P419,'RIDE DATA'!$B$5&gt;'Registration Data'!$P419)</f>
        <v>0</v>
      </c>
      <c r="R419" s="27">
        <f>IF(Q419=TRUE,O419*0.03,0)</f>
        <v>0</v>
      </c>
      <c r="S419" s="45"/>
      <c r="T419" s="28" t="e">
        <f>R419+O419</f>
        <v>#VALUE!</v>
      </c>
      <c r="U419" s="29" t="e">
        <f>T419/F419</f>
        <v>#VALUE!</v>
      </c>
      <c r="V419" s="44" t="e">
        <f>IF(U419&gt;100%,((U419-1)*10000),0)</f>
        <v>#VALUE!</v>
      </c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O420" s="26" t="str">
        <f>IFERROR(VLOOKUP(C:C,'Results Data'!A:F,6,FALSE), "Not Found")</f>
        <v>Not Found</v>
      </c>
      <c r="P420" s="27" t="str">
        <f>IFERROR(VLOOKUP(C:C,'Results Data'!A:M,13,FALSE), "Not Found")</f>
        <v>Not Found</v>
      </c>
      <c r="Q420" s="27" t="b">
        <f>AND('RIDE DATA'!$A$5&lt;'Registration Data'!$P420,'RIDE DATA'!$B$5&gt;'Registration Data'!$P420)</f>
        <v>0</v>
      </c>
      <c r="R420" s="27">
        <f>IF(Q420=TRUE,O420*0.03,0)</f>
        <v>0</v>
      </c>
      <c r="S420" s="45"/>
      <c r="T420" s="28" t="e">
        <f>R420+O420</f>
        <v>#VALUE!</v>
      </c>
      <c r="U420" s="29" t="e">
        <f>T420/F420</f>
        <v>#VALUE!</v>
      </c>
      <c r="V420" s="44" t="e">
        <f>IF(U420&gt;100%,((U420-1)*10000),0)</f>
        <v>#VALUE!</v>
      </c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O421" s="26" t="str">
        <f>IFERROR(VLOOKUP(C:C,'Results Data'!A:F,6,FALSE), "Not Found")</f>
        <v>Not Found</v>
      </c>
      <c r="P421" s="27" t="str">
        <f>IFERROR(VLOOKUP(C:C,'Results Data'!A:M,13,FALSE), "Not Found")</f>
        <v>Not Found</v>
      </c>
      <c r="Q421" s="27" t="b">
        <f>AND('RIDE DATA'!$A$5&lt;'Registration Data'!$P421,'RIDE DATA'!$B$5&gt;'Registration Data'!$P421)</f>
        <v>0</v>
      </c>
      <c r="R421" s="27">
        <f>IF(Q421=TRUE,O421*0.03,0)</f>
        <v>0</v>
      </c>
      <c r="S421" s="45"/>
      <c r="T421" s="28" t="e">
        <f>R421+O421</f>
        <v>#VALUE!</v>
      </c>
      <c r="U421" s="29" t="e">
        <f>T421/F421</f>
        <v>#VALUE!</v>
      </c>
      <c r="V421" s="44" t="e">
        <f>IF(U421&gt;100%,((U421-1)*10000),0)</f>
        <v>#VALUE!</v>
      </c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O422" s="26" t="str">
        <f>IFERROR(VLOOKUP(C:C,'Results Data'!A:F,6,FALSE), "Not Found")</f>
        <v>Not Found</v>
      </c>
      <c r="P422" s="27" t="str">
        <f>IFERROR(VLOOKUP(C:C,'Results Data'!A:M,13,FALSE), "Not Found")</f>
        <v>Not Found</v>
      </c>
      <c r="Q422" s="27" t="b">
        <f>AND('RIDE DATA'!$A$5&lt;'Registration Data'!$P422,'RIDE DATA'!$B$5&gt;'Registration Data'!$P422)</f>
        <v>0</v>
      </c>
      <c r="R422" s="27">
        <f>IF(Q422=TRUE,O422*0.03,0)</f>
        <v>0</v>
      </c>
      <c r="S422" s="45"/>
      <c r="T422" s="28" t="e">
        <f>R422+O422</f>
        <v>#VALUE!</v>
      </c>
      <c r="U422" s="29" t="e">
        <f>T422/F422</f>
        <v>#VALUE!</v>
      </c>
      <c r="V422" s="44" t="e">
        <f>IF(U422&gt;100%,((U422-1)*10000),0)</f>
        <v>#VALUE!</v>
      </c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O423" s="26" t="str">
        <f>IFERROR(VLOOKUP(C:C,'Results Data'!A:F,6,FALSE), "Not Found")</f>
        <v>Not Found</v>
      </c>
      <c r="P423" s="27" t="str">
        <f>IFERROR(VLOOKUP(C:C,'Results Data'!A:M,13,FALSE), "Not Found")</f>
        <v>Not Found</v>
      </c>
      <c r="Q423" s="27" t="b">
        <f>AND('RIDE DATA'!$A$5&lt;'Registration Data'!$P423,'RIDE DATA'!$B$5&gt;'Registration Data'!$P423)</f>
        <v>0</v>
      </c>
      <c r="R423" s="27">
        <f>IF(Q423=TRUE,O423*0.03,0)</f>
        <v>0</v>
      </c>
      <c r="S423" s="45"/>
      <c r="T423" s="28" t="e">
        <f>R423+O423</f>
        <v>#VALUE!</v>
      </c>
      <c r="U423" s="29" t="e">
        <f>T423/F423</f>
        <v>#VALUE!</v>
      </c>
      <c r="V423" s="44" t="e">
        <f>IF(U423&gt;100%,((U423-1)*10000),0)</f>
        <v>#VALUE!</v>
      </c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O424" s="26" t="str">
        <f>IFERROR(VLOOKUP(C:C,'Results Data'!A:F,6,FALSE), "Not Found")</f>
        <v>Not Found</v>
      </c>
      <c r="P424" s="27" t="str">
        <f>IFERROR(VLOOKUP(C:C,'Results Data'!A:M,13,FALSE), "Not Found")</f>
        <v>Not Found</v>
      </c>
      <c r="Q424" s="27" t="b">
        <f>AND('RIDE DATA'!$A$5&lt;'Registration Data'!$P424,'RIDE DATA'!$B$5&gt;'Registration Data'!$P424)</f>
        <v>0</v>
      </c>
      <c r="R424" s="27">
        <f>IF(Q424=TRUE,O424*0.03,0)</f>
        <v>0</v>
      </c>
      <c r="S424" s="45"/>
      <c r="T424" s="28" t="e">
        <f>R424+O424</f>
        <v>#VALUE!</v>
      </c>
      <c r="U424" s="29" t="e">
        <f>T424/F424</f>
        <v>#VALUE!</v>
      </c>
      <c r="V424" s="44" t="e">
        <f>IF(U424&gt;100%,((U424-1)*10000),0)</f>
        <v>#VALUE!</v>
      </c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O425" s="26" t="str">
        <f>IFERROR(VLOOKUP(C:C,'Results Data'!A:F,6,FALSE), "Not Found")</f>
        <v>Not Found</v>
      </c>
      <c r="P425" s="27" t="str">
        <f>IFERROR(VLOOKUP(C:C,'Results Data'!A:M,13,FALSE), "Not Found")</f>
        <v>Not Found</v>
      </c>
      <c r="Q425" s="27" t="b">
        <f>AND('RIDE DATA'!$A$5&lt;'Registration Data'!$P425,'RIDE DATA'!$B$5&gt;'Registration Data'!$P425)</f>
        <v>0</v>
      </c>
      <c r="R425" s="27">
        <f>IF(Q425=TRUE,O425*0.03,0)</f>
        <v>0</v>
      </c>
      <c r="S425" s="45"/>
      <c r="T425" s="28" t="e">
        <f>R425+O425</f>
        <v>#VALUE!</v>
      </c>
      <c r="U425" s="29" t="e">
        <f>T425/F425</f>
        <v>#VALUE!</v>
      </c>
      <c r="V425" s="44" t="e">
        <f>IF(U425&gt;100%,((U425-1)*10000),0)</f>
        <v>#VALUE!</v>
      </c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O426" s="26" t="str">
        <f>IFERROR(VLOOKUP(C:C,'Results Data'!A:F,6,FALSE), "Not Found")</f>
        <v>Not Found</v>
      </c>
      <c r="P426" s="27" t="str">
        <f>IFERROR(VLOOKUP(C:C,'Results Data'!A:M,13,FALSE), "Not Found")</f>
        <v>Not Found</v>
      </c>
      <c r="Q426" s="27" t="b">
        <f>AND('RIDE DATA'!$A$5&lt;'Registration Data'!$P426,'RIDE DATA'!$B$5&gt;'Registration Data'!$P426)</f>
        <v>0</v>
      </c>
      <c r="R426" s="27">
        <f>IF(Q426=TRUE,O426*0.03,0)</f>
        <v>0</v>
      </c>
      <c r="S426" s="45"/>
      <c r="T426" s="28" t="e">
        <f>R426+O426</f>
        <v>#VALUE!</v>
      </c>
      <c r="U426" s="29" t="e">
        <f>T426/F426</f>
        <v>#VALUE!</v>
      </c>
      <c r="V426" s="44" t="e">
        <f>IF(U426&gt;100%,((U426-1)*10000),0)</f>
        <v>#VALUE!</v>
      </c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O427" s="26" t="str">
        <f>IFERROR(VLOOKUP(C:C,'Results Data'!A:F,6,FALSE), "Not Found")</f>
        <v>Not Found</v>
      </c>
      <c r="P427" s="27" t="str">
        <f>IFERROR(VLOOKUP(C:C,'Results Data'!A:M,13,FALSE), "Not Found")</f>
        <v>Not Found</v>
      </c>
      <c r="Q427" s="27" t="b">
        <f>AND('RIDE DATA'!$A$5&lt;'Registration Data'!$P427,'RIDE DATA'!$B$5&gt;'Registration Data'!$P427)</f>
        <v>0</v>
      </c>
      <c r="R427" s="27">
        <f>IF(Q427=TRUE,O427*0.03,0)</f>
        <v>0</v>
      </c>
      <c r="S427" s="45"/>
      <c r="T427" s="28" t="e">
        <f>R427+O427</f>
        <v>#VALUE!</v>
      </c>
      <c r="U427" s="29" t="e">
        <f>T427/F427</f>
        <v>#VALUE!</v>
      </c>
      <c r="V427" s="44" t="e">
        <f>IF(U427&gt;100%,((U427-1)*10000),0)</f>
        <v>#VALUE!</v>
      </c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O428" s="26" t="str">
        <f>IFERROR(VLOOKUP(C:C,'Results Data'!A:F,6,FALSE), "Not Found")</f>
        <v>Not Found</v>
      </c>
      <c r="P428" s="27" t="str">
        <f>IFERROR(VLOOKUP(C:C,'Results Data'!A:M,13,FALSE), "Not Found")</f>
        <v>Not Found</v>
      </c>
      <c r="Q428" s="27" t="b">
        <f>AND('RIDE DATA'!$A$5&lt;'Registration Data'!$P428,'RIDE DATA'!$B$5&gt;'Registration Data'!$P428)</f>
        <v>0</v>
      </c>
      <c r="R428" s="27">
        <f>IF(Q428=TRUE,O428*0.03,0)</f>
        <v>0</v>
      </c>
      <c r="S428" s="45"/>
      <c r="T428" s="28" t="e">
        <f>R428+O428</f>
        <v>#VALUE!</v>
      </c>
      <c r="U428" s="29" t="e">
        <f>T428/F428</f>
        <v>#VALUE!</v>
      </c>
      <c r="V428" s="44" t="e">
        <f>IF(U428&gt;100%,((U428-1)*10000),0)</f>
        <v>#VALUE!</v>
      </c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O429" s="26" t="str">
        <f>IFERROR(VLOOKUP(C:C,'Results Data'!A:F,6,FALSE), "Not Found")</f>
        <v>Not Found</v>
      </c>
      <c r="P429" s="27" t="str">
        <f>IFERROR(VLOOKUP(C:C,'Results Data'!A:M,13,FALSE), "Not Found")</f>
        <v>Not Found</v>
      </c>
      <c r="Q429" s="27" t="b">
        <f>AND('RIDE DATA'!$A$5&lt;'Registration Data'!$P429,'RIDE DATA'!$B$5&gt;'Registration Data'!$P429)</f>
        <v>0</v>
      </c>
      <c r="R429" s="27">
        <f>IF(Q429=TRUE,O429*0.03,0)</f>
        <v>0</v>
      </c>
      <c r="S429" s="45"/>
      <c r="T429" s="28" t="e">
        <f>R429+O429</f>
        <v>#VALUE!</v>
      </c>
      <c r="U429" s="29" t="e">
        <f>T429/F429</f>
        <v>#VALUE!</v>
      </c>
      <c r="V429" s="44" t="e">
        <f>IF(U429&gt;100%,((U429-1)*10000),0)</f>
        <v>#VALUE!</v>
      </c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O430" s="26" t="str">
        <f>IFERROR(VLOOKUP(C:C,'Results Data'!A:F,6,FALSE), "Not Found")</f>
        <v>Not Found</v>
      </c>
      <c r="P430" s="27" t="str">
        <f>IFERROR(VLOOKUP(C:C,'Results Data'!A:M,13,FALSE), "Not Found")</f>
        <v>Not Found</v>
      </c>
      <c r="Q430" s="27" t="b">
        <f>AND('RIDE DATA'!$A$5&lt;'Registration Data'!$P430,'RIDE DATA'!$B$5&gt;'Registration Data'!$P430)</f>
        <v>0</v>
      </c>
      <c r="R430" s="27">
        <f>IF(Q430=TRUE,O430*0.03,0)</f>
        <v>0</v>
      </c>
      <c r="S430" s="45"/>
      <c r="T430" s="28" t="e">
        <f>R430+O430</f>
        <v>#VALUE!</v>
      </c>
      <c r="U430" s="29" t="e">
        <f>T430/F430</f>
        <v>#VALUE!</v>
      </c>
      <c r="V430" s="44" t="e">
        <f>IF(U430&gt;100%,((U430-1)*10000),0)</f>
        <v>#VALUE!</v>
      </c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O431" s="26" t="str">
        <f>IFERROR(VLOOKUP(C:C,'Results Data'!A:F,6,FALSE), "Not Found")</f>
        <v>Not Found</v>
      </c>
      <c r="P431" s="27" t="str">
        <f>IFERROR(VLOOKUP(C:C,'Results Data'!A:M,13,FALSE), "Not Found")</f>
        <v>Not Found</v>
      </c>
      <c r="Q431" s="27" t="b">
        <f>AND('RIDE DATA'!$A$5&lt;'Registration Data'!$P431,'RIDE DATA'!$B$5&gt;'Registration Data'!$P431)</f>
        <v>0</v>
      </c>
      <c r="R431" s="27">
        <f>IF(Q431=TRUE,O431*0.03,0)</f>
        <v>0</v>
      </c>
      <c r="S431" s="45"/>
      <c r="T431" s="28" t="e">
        <f>R431+O431</f>
        <v>#VALUE!</v>
      </c>
      <c r="U431" s="29" t="e">
        <f>T431/F431</f>
        <v>#VALUE!</v>
      </c>
      <c r="V431" s="44" t="e">
        <f>IF(U431&gt;100%,((U431-1)*10000),0)</f>
        <v>#VALUE!</v>
      </c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O432" s="26" t="str">
        <f>IFERROR(VLOOKUP(C:C,'Results Data'!A:F,6,FALSE), "Not Found")</f>
        <v>Not Found</v>
      </c>
      <c r="P432" s="27" t="str">
        <f>IFERROR(VLOOKUP(C:C,'Results Data'!A:M,13,FALSE), "Not Found")</f>
        <v>Not Found</v>
      </c>
      <c r="Q432" s="27" t="b">
        <f>AND('RIDE DATA'!$A$5&lt;'Registration Data'!$P432,'RIDE DATA'!$B$5&gt;'Registration Data'!$P432)</f>
        <v>0</v>
      </c>
      <c r="R432" s="27">
        <f>IF(Q432=TRUE,O432*0.03,0)</f>
        <v>0</v>
      </c>
      <c r="S432" s="45"/>
      <c r="T432" s="28" t="e">
        <f>R432+O432</f>
        <v>#VALUE!</v>
      </c>
      <c r="U432" s="29" t="e">
        <f>T432/F432</f>
        <v>#VALUE!</v>
      </c>
      <c r="V432" s="44" t="e">
        <f>IF(U432&gt;100%,((U432-1)*10000),0)</f>
        <v>#VALUE!</v>
      </c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O433" s="26" t="str">
        <f>IFERROR(VLOOKUP(C:C,'Results Data'!A:F,6,FALSE), "Not Found")</f>
        <v>Not Found</v>
      </c>
      <c r="P433" s="27" t="str">
        <f>IFERROR(VLOOKUP(C:C,'Results Data'!A:M,13,FALSE), "Not Found")</f>
        <v>Not Found</v>
      </c>
      <c r="Q433" s="27" t="b">
        <f>AND('RIDE DATA'!$A$5&lt;'Registration Data'!$P433,'RIDE DATA'!$B$5&gt;'Registration Data'!$P433)</f>
        <v>0</v>
      </c>
      <c r="R433" s="27">
        <f>IF(Q433=TRUE,O433*0.03,0)</f>
        <v>0</v>
      </c>
      <c r="S433" s="45"/>
      <c r="T433" s="28" t="e">
        <f>R433+O433</f>
        <v>#VALUE!</v>
      </c>
      <c r="U433" s="29" t="e">
        <f>T433/F433</f>
        <v>#VALUE!</v>
      </c>
      <c r="V433" s="44" t="e">
        <f>IF(U433&gt;100%,((U433-1)*10000),0)</f>
        <v>#VALUE!</v>
      </c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O434" s="26" t="str">
        <f>IFERROR(VLOOKUP(C:C,'Results Data'!A:F,6,FALSE), "Not Found")</f>
        <v>Not Found</v>
      </c>
      <c r="P434" s="27" t="str">
        <f>IFERROR(VLOOKUP(C:C,'Results Data'!A:M,13,FALSE), "Not Found")</f>
        <v>Not Found</v>
      </c>
      <c r="Q434" s="27" t="b">
        <f>AND('RIDE DATA'!$A$5&lt;'Registration Data'!$P434,'RIDE DATA'!$B$5&gt;'Registration Data'!$P434)</f>
        <v>0</v>
      </c>
      <c r="R434" s="27">
        <f>IF(Q434=TRUE,O434*0.03,0)</f>
        <v>0</v>
      </c>
      <c r="S434" s="45"/>
      <c r="T434" s="28" t="e">
        <f>R434+O434</f>
        <v>#VALUE!</v>
      </c>
      <c r="U434" s="29" t="e">
        <f>T434/F434</f>
        <v>#VALUE!</v>
      </c>
      <c r="V434" s="44" t="e">
        <f>IF(U434&gt;100%,((U434-1)*10000),0)</f>
        <v>#VALUE!</v>
      </c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O435" s="26" t="str">
        <f>IFERROR(VLOOKUP(C:C,'Results Data'!A:F,6,FALSE), "Not Found")</f>
        <v>Not Found</v>
      </c>
      <c r="P435" s="27" t="str">
        <f>IFERROR(VLOOKUP(C:C,'Results Data'!A:M,13,FALSE), "Not Found")</f>
        <v>Not Found</v>
      </c>
      <c r="Q435" s="27" t="b">
        <f>AND('RIDE DATA'!$A$5&lt;'Registration Data'!$P435,'RIDE DATA'!$B$5&gt;'Registration Data'!$P435)</f>
        <v>0</v>
      </c>
      <c r="R435" s="27">
        <f>IF(Q435=TRUE,O435*0.03,0)</f>
        <v>0</v>
      </c>
      <c r="S435" s="45"/>
      <c r="T435" s="28" t="e">
        <f>R435+O435</f>
        <v>#VALUE!</v>
      </c>
      <c r="U435" s="29" t="e">
        <f>T435/F435</f>
        <v>#VALUE!</v>
      </c>
      <c r="V435" s="44" t="e">
        <f>IF(U435&gt;100%,((U435-1)*10000),0)</f>
        <v>#VALUE!</v>
      </c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O436" s="26" t="str">
        <f>IFERROR(VLOOKUP(C:C,'Results Data'!A:F,6,FALSE), "Not Found")</f>
        <v>Not Found</v>
      </c>
      <c r="P436" s="27" t="str">
        <f>IFERROR(VLOOKUP(C:C,'Results Data'!A:M,13,FALSE), "Not Found")</f>
        <v>Not Found</v>
      </c>
      <c r="Q436" s="27" t="b">
        <f>AND('RIDE DATA'!$A$5&lt;'Registration Data'!$P436,'RIDE DATA'!$B$5&gt;'Registration Data'!$P436)</f>
        <v>0</v>
      </c>
      <c r="R436" s="27">
        <f>IF(Q436=TRUE,O436*0.03,0)</f>
        <v>0</v>
      </c>
      <c r="S436" s="45"/>
      <c r="T436" s="28" t="e">
        <f>R436+O436</f>
        <v>#VALUE!</v>
      </c>
      <c r="U436" s="29" t="e">
        <f>T436/F436</f>
        <v>#VALUE!</v>
      </c>
      <c r="V436" s="44" t="e">
        <f>IF(U436&gt;100%,((U436-1)*10000),0)</f>
        <v>#VALUE!</v>
      </c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O437" s="26" t="str">
        <f>IFERROR(VLOOKUP(C:C,'Results Data'!A:F,6,FALSE), "Not Found")</f>
        <v>Not Found</v>
      </c>
      <c r="P437" s="27" t="str">
        <f>IFERROR(VLOOKUP(C:C,'Results Data'!A:M,13,FALSE), "Not Found")</f>
        <v>Not Found</v>
      </c>
      <c r="Q437" s="27" t="b">
        <f>AND('RIDE DATA'!$A$5&lt;'Registration Data'!$P437,'RIDE DATA'!$B$5&gt;'Registration Data'!$P437)</f>
        <v>0</v>
      </c>
      <c r="R437" s="27">
        <f>IF(Q437=TRUE,O437*0.03,0)</f>
        <v>0</v>
      </c>
      <c r="S437" s="45"/>
      <c r="T437" s="28" t="e">
        <f>R437+O437</f>
        <v>#VALUE!</v>
      </c>
      <c r="U437" s="29" t="e">
        <f>T437/F437</f>
        <v>#VALUE!</v>
      </c>
      <c r="V437" s="44" t="e">
        <f>IF(U437&gt;100%,((U437-1)*10000),0)</f>
        <v>#VALUE!</v>
      </c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O438" s="26" t="str">
        <f>IFERROR(VLOOKUP(C:C,'Results Data'!A:F,6,FALSE), "Not Found")</f>
        <v>Not Found</v>
      </c>
      <c r="P438" s="27" t="str">
        <f>IFERROR(VLOOKUP(C:C,'Results Data'!A:M,13,FALSE), "Not Found")</f>
        <v>Not Found</v>
      </c>
      <c r="Q438" s="27" t="b">
        <f>AND('RIDE DATA'!$A$5&lt;'Registration Data'!$P438,'RIDE DATA'!$B$5&gt;'Registration Data'!$P438)</f>
        <v>0</v>
      </c>
      <c r="R438" s="27">
        <f>IF(Q438=TRUE,O438*0.03,0)</f>
        <v>0</v>
      </c>
      <c r="S438" s="45"/>
      <c r="T438" s="28" t="e">
        <f>R438+O438</f>
        <v>#VALUE!</v>
      </c>
      <c r="U438" s="29" t="e">
        <f>T438/F438</f>
        <v>#VALUE!</v>
      </c>
      <c r="V438" s="44" t="e">
        <f>IF(U438&gt;100%,((U438-1)*10000),0)</f>
        <v>#VALUE!</v>
      </c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O439" s="26" t="str">
        <f>IFERROR(VLOOKUP(C:C,'Results Data'!A:F,6,FALSE), "Not Found")</f>
        <v>Not Found</v>
      </c>
      <c r="P439" s="27" t="str">
        <f>IFERROR(VLOOKUP(C:C,'Results Data'!A:M,13,FALSE), "Not Found")</f>
        <v>Not Found</v>
      </c>
      <c r="Q439" s="27" t="b">
        <f>AND('RIDE DATA'!$A$5&lt;'Registration Data'!$P439,'RIDE DATA'!$B$5&gt;'Registration Data'!$P439)</f>
        <v>0</v>
      </c>
      <c r="R439" s="27">
        <f>IF(Q439=TRUE,O439*0.03,0)</f>
        <v>0</v>
      </c>
      <c r="S439" s="45"/>
      <c r="T439" s="28" t="e">
        <f>R439+O439</f>
        <v>#VALUE!</v>
      </c>
      <c r="U439" s="29" t="e">
        <f>T439/F439</f>
        <v>#VALUE!</v>
      </c>
      <c r="V439" s="44" t="e">
        <f>IF(U439&gt;100%,((U439-1)*10000),0)</f>
        <v>#VALUE!</v>
      </c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O440" s="26" t="str">
        <f>IFERROR(VLOOKUP(C:C,'Results Data'!A:F,6,FALSE), "Not Found")</f>
        <v>Not Found</v>
      </c>
      <c r="P440" s="27" t="str">
        <f>IFERROR(VLOOKUP(C:C,'Results Data'!A:M,13,FALSE), "Not Found")</f>
        <v>Not Found</v>
      </c>
      <c r="Q440" s="27" t="b">
        <f>AND('RIDE DATA'!$A$5&lt;'Registration Data'!$P440,'RIDE DATA'!$B$5&gt;'Registration Data'!$P440)</f>
        <v>0</v>
      </c>
      <c r="R440" s="27">
        <f>IF(Q440=TRUE,O440*0.03,0)</f>
        <v>0</v>
      </c>
      <c r="S440" s="45"/>
      <c r="T440" s="28" t="e">
        <f>R440+O440</f>
        <v>#VALUE!</v>
      </c>
      <c r="U440" s="29" t="e">
        <f>T440/F440</f>
        <v>#VALUE!</v>
      </c>
      <c r="V440" s="44" t="e">
        <f>IF(U440&gt;100%,((U440-1)*10000),0)</f>
        <v>#VALUE!</v>
      </c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O441" s="26" t="str">
        <f>IFERROR(VLOOKUP(C:C,'Results Data'!A:F,6,FALSE), "Not Found")</f>
        <v>Not Found</v>
      </c>
      <c r="P441" s="27" t="str">
        <f>IFERROR(VLOOKUP(C:C,'Results Data'!A:M,13,FALSE), "Not Found")</f>
        <v>Not Found</v>
      </c>
      <c r="Q441" s="27" t="b">
        <f>AND('RIDE DATA'!$A$5&lt;'Registration Data'!$P441,'RIDE DATA'!$B$5&gt;'Registration Data'!$P441)</f>
        <v>0</v>
      </c>
      <c r="R441" s="27">
        <f>IF(Q441=TRUE,O441*0.03,0)</f>
        <v>0</v>
      </c>
      <c r="S441" s="45"/>
      <c r="T441" s="28" t="e">
        <f>R441+O441</f>
        <v>#VALUE!</v>
      </c>
      <c r="U441" s="29" t="e">
        <f>T441/F441</f>
        <v>#VALUE!</v>
      </c>
      <c r="V441" s="44" t="e">
        <f>IF(U441&gt;100%,((U441-1)*10000),0)</f>
        <v>#VALUE!</v>
      </c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O442" s="26" t="str">
        <f>IFERROR(VLOOKUP(C:C,'Results Data'!A:F,6,FALSE), "Not Found")</f>
        <v>Not Found</v>
      </c>
      <c r="P442" s="27" t="str">
        <f>IFERROR(VLOOKUP(C:C,'Results Data'!A:M,13,FALSE), "Not Found")</f>
        <v>Not Found</v>
      </c>
      <c r="Q442" s="27" t="b">
        <f>AND('RIDE DATA'!$A$5&lt;'Registration Data'!$P442,'RIDE DATA'!$B$5&gt;'Registration Data'!$P442)</f>
        <v>0</v>
      </c>
      <c r="R442" s="27">
        <f>IF(Q442=TRUE,O442*0.03,0)</f>
        <v>0</v>
      </c>
      <c r="S442" s="45"/>
      <c r="T442" s="28" t="e">
        <f>R442+O442</f>
        <v>#VALUE!</v>
      </c>
      <c r="U442" s="29" t="e">
        <f>T442/F442</f>
        <v>#VALUE!</v>
      </c>
      <c r="V442" s="44" t="e">
        <f>IF(U442&gt;100%,((U442-1)*10000),0)</f>
        <v>#VALUE!</v>
      </c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O443" s="26" t="str">
        <f>IFERROR(VLOOKUP(C:C,'Results Data'!A:F,6,FALSE), "Not Found")</f>
        <v>Not Found</v>
      </c>
      <c r="P443" s="27" t="str">
        <f>IFERROR(VLOOKUP(C:C,'Results Data'!A:M,13,FALSE), "Not Found")</f>
        <v>Not Found</v>
      </c>
      <c r="Q443" s="27" t="b">
        <f>AND('RIDE DATA'!$A$5&lt;'Registration Data'!$P443,'RIDE DATA'!$B$5&gt;'Registration Data'!$P443)</f>
        <v>0</v>
      </c>
      <c r="R443" s="27">
        <f>IF(Q443=TRUE,O443*0.03,0)</f>
        <v>0</v>
      </c>
      <c r="S443" s="45"/>
      <c r="T443" s="28" t="e">
        <f>R443+O443</f>
        <v>#VALUE!</v>
      </c>
      <c r="U443" s="29" t="e">
        <f>T443/F443</f>
        <v>#VALUE!</v>
      </c>
      <c r="V443" s="44" t="e">
        <f>IF(U443&gt;100%,((U443-1)*10000),0)</f>
        <v>#VALUE!</v>
      </c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O444" s="26" t="str">
        <f>IFERROR(VLOOKUP(C:C,'Results Data'!A:F,6,FALSE), "Not Found")</f>
        <v>Not Found</v>
      </c>
      <c r="P444" s="27" t="str">
        <f>IFERROR(VLOOKUP(C:C,'Results Data'!A:M,13,FALSE), "Not Found")</f>
        <v>Not Found</v>
      </c>
      <c r="Q444" s="27" t="b">
        <f>AND('RIDE DATA'!$A$5&lt;'Registration Data'!$P444,'RIDE DATA'!$B$5&gt;'Registration Data'!$P444)</f>
        <v>0</v>
      </c>
      <c r="R444" s="27">
        <f>IF(Q444=TRUE,O444*0.03,0)</f>
        <v>0</v>
      </c>
      <c r="S444" s="45"/>
      <c r="T444" s="28" t="e">
        <f>R444+O444</f>
        <v>#VALUE!</v>
      </c>
      <c r="U444" s="29" t="e">
        <f>T444/F444</f>
        <v>#VALUE!</v>
      </c>
      <c r="V444" s="44" t="e">
        <f>IF(U444&gt;100%,((U444-1)*10000),0)</f>
        <v>#VALUE!</v>
      </c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O445" s="26" t="str">
        <f>IFERROR(VLOOKUP(C:C,'Results Data'!A:F,6,FALSE), "Not Found")</f>
        <v>Not Found</v>
      </c>
      <c r="P445" s="27" t="str">
        <f>IFERROR(VLOOKUP(C:C,'Results Data'!A:M,13,FALSE), "Not Found")</f>
        <v>Not Found</v>
      </c>
      <c r="Q445" s="27" t="b">
        <f>AND('RIDE DATA'!$A$5&lt;'Registration Data'!$P445,'RIDE DATA'!$B$5&gt;'Registration Data'!$P445)</f>
        <v>0</v>
      </c>
      <c r="R445" s="27">
        <f>IF(Q445=TRUE,O445*0.03,0)</f>
        <v>0</v>
      </c>
      <c r="S445" s="45"/>
      <c r="T445" s="28" t="e">
        <f>R445+O445</f>
        <v>#VALUE!</v>
      </c>
      <c r="U445" s="29" t="e">
        <f>T445/F445</f>
        <v>#VALUE!</v>
      </c>
      <c r="V445" s="44" t="e">
        <f>IF(U445&gt;100%,((U445-1)*10000),0)</f>
        <v>#VALUE!</v>
      </c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O446" s="26" t="str">
        <f>IFERROR(VLOOKUP(C:C,'Results Data'!A:F,6,FALSE), "Not Found")</f>
        <v>Not Found</v>
      </c>
      <c r="P446" s="27" t="str">
        <f>IFERROR(VLOOKUP(C:C,'Results Data'!A:M,13,FALSE), "Not Found")</f>
        <v>Not Found</v>
      </c>
      <c r="Q446" s="27" t="b">
        <f>AND('RIDE DATA'!$A$5&lt;'Registration Data'!$P446,'RIDE DATA'!$B$5&gt;'Registration Data'!$P446)</f>
        <v>0</v>
      </c>
      <c r="R446" s="27">
        <f>IF(Q446=TRUE,O446*0.03,0)</f>
        <v>0</v>
      </c>
      <c r="S446" s="45"/>
      <c r="T446" s="28" t="e">
        <f>R446+O446</f>
        <v>#VALUE!</v>
      </c>
      <c r="U446" s="29" t="e">
        <f>T446/F446</f>
        <v>#VALUE!</v>
      </c>
      <c r="V446" s="44" t="e">
        <f>IF(U446&gt;100%,((U446-1)*10000),0)</f>
        <v>#VALUE!</v>
      </c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O447" s="26" t="str">
        <f>IFERROR(VLOOKUP(C:C,'Results Data'!A:F,6,FALSE), "Not Found")</f>
        <v>Not Found</v>
      </c>
      <c r="P447" s="27" t="str">
        <f>IFERROR(VLOOKUP(C:C,'Results Data'!A:M,13,FALSE), "Not Found")</f>
        <v>Not Found</v>
      </c>
      <c r="Q447" s="27" t="b">
        <f>AND('RIDE DATA'!$A$5&lt;'Registration Data'!$P447,'RIDE DATA'!$B$5&gt;'Registration Data'!$P447)</f>
        <v>0</v>
      </c>
      <c r="R447" s="27">
        <f>IF(Q447=TRUE,O447*0.03,0)</f>
        <v>0</v>
      </c>
      <c r="S447" s="45"/>
      <c r="T447" s="28" t="e">
        <f>R447+O447</f>
        <v>#VALUE!</v>
      </c>
      <c r="U447" s="29" t="e">
        <f>T447/F447</f>
        <v>#VALUE!</v>
      </c>
      <c r="V447" s="44" t="e">
        <f>IF(U447&gt;100%,((U447-1)*10000),0)</f>
        <v>#VALUE!</v>
      </c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O448" s="26" t="str">
        <f>IFERROR(VLOOKUP(C:C,'Results Data'!A:F,6,FALSE), "Not Found")</f>
        <v>Not Found</v>
      </c>
      <c r="P448" s="27" t="str">
        <f>IFERROR(VLOOKUP(C:C,'Results Data'!A:M,13,FALSE), "Not Found")</f>
        <v>Not Found</v>
      </c>
      <c r="Q448" s="27" t="b">
        <f>AND('RIDE DATA'!$A$5&lt;'Registration Data'!$P448,'RIDE DATA'!$B$5&gt;'Registration Data'!$P448)</f>
        <v>0</v>
      </c>
      <c r="R448" s="27">
        <f>IF(Q448=TRUE,O448*0.03,0)</f>
        <v>0</v>
      </c>
      <c r="S448" s="45"/>
      <c r="T448" s="28" t="e">
        <f>R448+O448</f>
        <v>#VALUE!</v>
      </c>
      <c r="U448" s="29" t="e">
        <f>T448/F448</f>
        <v>#VALUE!</v>
      </c>
      <c r="V448" s="44" t="e">
        <f>IF(U448&gt;100%,((U448-1)*10000),0)</f>
        <v>#VALUE!</v>
      </c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O449" s="26" t="str">
        <f>IFERROR(VLOOKUP(C:C,'Results Data'!A:F,6,FALSE), "Not Found")</f>
        <v>Not Found</v>
      </c>
      <c r="P449" s="27" t="str">
        <f>IFERROR(VLOOKUP(C:C,'Results Data'!A:M,13,FALSE), "Not Found")</f>
        <v>Not Found</v>
      </c>
      <c r="Q449" s="27" t="b">
        <f>AND('RIDE DATA'!$A$5&lt;'Registration Data'!$P449,'RIDE DATA'!$B$5&gt;'Registration Data'!$P449)</f>
        <v>0</v>
      </c>
      <c r="R449" s="27">
        <f>IF(Q449=TRUE,O449*0.03,0)</f>
        <v>0</v>
      </c>
      <c r="S449" s="45"/>
      <c r="T449" s="28" t="e">
        <f>R449+O449</f>
        <v>#VALUE!</v>
      </c>
      <c r="U449" s="29" t="e">
        <f>T449/F449</f>
        <v>#VALUE!</v>
      </c>
      <c r="V449" s="44" t="e">
        <f>IF(U449&gt;100%,((U449-1)*10000),0)</f>
        <v>#VALUE!</v>
      </c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O450" s="26" t="str">
        <f>IFERROR(VLOOKUP(C:C,'Results Data'!A:F,6,FALSE), "Not Found")</f>
        <v>Not Found</v>
      </c>
      <c r="P450" s="27" t="str">
        <f>IFERROR(VLOOKUP(C:C,'Results Data'!A:M,13,FALSE), "Not Found")</f>
        <v>Not Found</v>
      </c>
      <c r="Q450" s="27" t="b">
        <f>AND('RIDE DATA'!$A$5&lt;'Registration Data'!$P450,'RIDE DATA'!$B$5&gt;'Registration Data'!$P450)</f>
        <v>0</v>
      </c>
      <c r="R450" s="27">
        <f>IF(Q450=TRUE,O450*0.03,0)</f>
        <v>0</v>
      </c>
      <c r="S450" s="45"/>
      <c r="T450" s="28" t="e">
        <f>R450+O450</f>
        <v>#VALUE!</v>
      </c>
      <c r="U450" s="29" t="e">
        <f>T450/F450</f>
        <v>#VALUE!</v>
      </c>
      <c r="V450" s="44" t="e">
        <f>IF(U450&gt;100%,((U450-1)*10000),0)</f>
        <v>#VALUE!</v>
      </c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O451" s="26" t="str">
        <f>IFERROR(VLOOKUP(C:C,'Results Data'!A:F,6,FALSE), "Not Found")</f>
        <v>Not Found</v>
      </c>
      <c r="P451" s="27" t="str">
        <f>IFERROR(VLOOKUP(C:C,'Results Data'!A:M,13,FALSE), "Not Found")</f>
        <v>Not Found</v>
      </c>
      <c r="Q451" s="27" t="b">
        <f>AND('RIDE DATA'!$A$5&lt;'Registration Data'!$P451,'RIDE DATA'!$B$5&gt;'Registration Data'!$P451)</f>
        <v>0</v>
      </c>
      <c r="R451" s="27">
        <f>IF(Q451=TRUE,O451*0.03,0)</f>
        <v>0</v>
      </c>
      <c r="S451" s="45"/>
      <c r="T451" s="28" t="e">
        <f>R451+O451</f>
        <v>#VALUE!</v>
      </c>
      <c r="U451" s="29" t="e">
        <f>T451/F451</f>
        <v>#VALUE!</v>
      </c>
      <c r="V451" s="44" t="e">
        <f>IF(U451&gt;100%,((U451-1)*10000),0)</f>
        <v>#VALUE!</v>
      </c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O452" s="26" t="str">
        <f>IFERROR(VLOOKUP(C:C,'Results Data'!A:F,6,FALSE), "Not Found")</f>
        <v>Not Found</v>
      </c>
      <c r="P452" s="27" t="str">
        <f>IFERROR(VLOOKUP(C:C,'Results Data'!A:M,13,FALSE), "Not Found")</f>
        <v>Not Found</v>
      </c>
      <c r="Q452" s="27" t="b">
        <f>AND('RIDE DATA'!$A$5&lt;'Registration Data'!$P452,'RIDE DATA'!$B$5&gt;'Registration Data'!$P452)</f>
        <v>0</v>
      </c>
      <c r="R452" s="27">
        <f>IF(Q452=TRUE,O452*0.03,0)</f>
        <v>0</v>
      </c>
      <c r="S452" s="45"/>
      <c r="T452" s="28" t="e">
        <f>R452+O452</f>
        <v>#VALUE!</v>
      </c>
      <c r="U452" s="29" t="e">
        <f>T452/F452</f>
        <v>#VALUE!</v>
      </c>
      <c r="V452" s="44" t="e">
        <f>IF(U452&gt;100%,((U452-1)*10000),0)</f>
        <v>#VALUE!</v>
      </c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O453" s="26" t="str">
        <f>IFERROR(VLOOKUP(C:C,'Results Data'!A:F,6,FALSE), "Not Found")</f>
        <v>Not Found</v>
      </c>
      <c r="P453" s="27" t="str">
        <f>IFERROR(VLOOKUP(C:C,'Results Data'!A:M,13,FALSE), "Not Found")</f>
        <v>Not Found</v>
      </c>
      <c r="Q453" s="27" t="b">
        <f>AND('RIDE DATA'!$A$5&lt;'Registration Data'!$P453,'RIDE DATA'!$B$5&gt;'Registration Data'!$P453)</f>
        <v>0</v>
      </c>
      <c r="R453" s="27">
        <f>IF(Q453=TRUE,O453*0.03,0)</f>
        <v>0</v>
      </c>
      <c r="S453" s="45"/>
      <c r="T453" s="28" t="e">
        <f>R453+O453</f>
        <v>#VALUE!</v>
      </c>
      <c r="U453" s="29" t="e">
        <f>T453/F453</f>
        <v>#VALUE!</v>
      </c>
      <c r="V453" s="44" t="e">
        <f>IF(U453&gt;100%,((U453-1)*10000),0)</f>
        <v>#VALUE!</v>
      </c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O454" s="26" t="str">
        <f>IFERROR(VLOOKUP(C:C,'Results Data'!A:F,6,FALSE), "Not Found")</f>
        <v>Not Found</v>
      </c>
      <c r="P454" s="27" t="str">
        <f>IFERROR(VLOOKUP(C:C,'Results Data'!A:M,13,FALSE), "Not Found")</f>
        <v>Not Found</v>
      </c>
      <c r="Q454" s="27" t="b">
        <f>AND('RIDE DATA'!$A$5&lt;'Registration Data'!$P454,'RIDE DATA'!$B$5&gt;'Registration Data'!$P454)</f>
        <v>0</v>
      </c>
      <c r="R454" s="27">
        <f>IF(Q454=TRUE,O454*0.03,0)</f>
        <v>0</v>
      </c>
      <c r="S454" s="45"/>
      <c r="T454" s="28" t="e">
        <f>R454+O454</f>
        <v>#VALUE!</v>
      </c>
      <c r="U454" s="29" t="e">
        <f>T454/F454</f>
        <v>#VALUE!</v>
      </c>
      <c r="V454" s="44" t="e">
        <f>IF(U454&gt;100%,((U454-1)*10000),0)</f>
        <v>#VALUE!</v>
      </c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O455" s="26" t="str">
        <f>IFERROR(VLOOKUP(C:C,'Results Data'!A:F,6,FALSE), "Not Found")</f>
        <v>Not Found</v>
      </c>
      <c r="P455" s="27" t="str">
        <f>IFERROR(VLOOKUP(C:C,'Results Data'!A:M,13,FALSE), "Not Found")</f>
        <v>Not Found</v>
      </c>
      <c r="Q455" s="27" t="b">
        <f>AND('RIDE DATA'!$A$5&lt;'Registration Data'!$P455,'RIDE DATA'!$B$5&gt;'Registration Data'!$P455)</f>
        <v>0</v>
      </c>
      <c r="R455" s="27">
        <f>IF(Q455=TRUE,O455*0.03,0)</f>
        <v>0</v>
      </c>
      <c r="S455" s="45"/>
      <c r="T455" s="28" t="e">
        <f>R455+O455</f>
        <v>#VALUE!</v>
      </c>
      <c r="U455" s="29" t="e">
        <f>T455/F455</f>
        <v>#VALUE!</v>
      </c>
      <c r="V455" s="44" t="e">
        <f>IF(U455&gt;100%,((U455-1)*10000),0)</f>
        <v>#VALUE!</v>
      </c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O456" s="26" t="str">
        <f>IFERROR(VLOOKUP(C:C,'Results Data'!A:F,6,FALSE), "Not Found")</f>
        <v>Not Found</v>
      </c>
      <c r="P456" s="27" t="str">
        <f>IFERROR(VLOOKUP(C:C,'Results Data'!A:M,13,FALSE), "Not Found")</f>
        <v>Not Found</v>
      </c>
      <c r="Q456" s="27" t="b">
        <f>AND('RIDE DATA'!$A$5&lt;'Registration Data'!$P456,'RIDE DATA'!$B$5&gt;'Registration Data'!$P456)</f>
        <v>0</v>
      </c>
      <c r="R456" s="27">
        <f>IF(Q456=TRUE,O456*0.03,0)</f>
        <v>0</v>
      </c>
      <c r="S456" s="45"/>
      <c r="T456" s="28" t="e">
        <f>R456+O456</f>
        <v>#VALUE!</v>
      </c>
      <c r="U456" s="29" t="e">
        <f>T456/F456</f>
        <v>#VALUE!</v>
      </c>
      <c r="V456" s="44" t="e">
        <f>IF(U456&gt;100%,((U456-1)*10000),0)</f>
        <v>#VALUE!</v>
      </c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O457" s="26" t="str">
        <f>IFERROR(VLOOKUP(C:C,'Results Data'!A:F,6,FALSE), "Not Found")</f>
        <v>Not Found</v>
      </c>
      <c r="P457" s="27" t="str">
        <f>IFERROR(VLOOKUP(C:C,'Results Data'!A:M,13,FALSE), "Not Found")</f>
        <v>Not Found</v>
      </c>
      <c r="Q457" s="27" t="b">
        <f>AND('RIDE DATA'!$A$5&lt;'Registration Data'!$P457,'RIDE DATA'!$B$5&gt;'Registration Data'!$P457)</f>
        <v>0</v>
      </c>
      <c r="R457" s="27">
        <f>IF(Q457=TRUE,O457*0.03,0)</f>
        <v>0</v>
      </c>
      <c r="S457" s="45"/>
      <c r="T457" s="28" t="e">
        <f>R457+O457</f>
        <v>#VALUE!</v>
      </c>
      <c r="U457" s="29" t="e">
        <f>T457/F457</f>
        <v>#VALUE!</v>
      </c>
      <c r="V457" s="44" t="e">
        <f>IF(U457&gt;100%,((U457-1)*10000),0)</f>
        <v>#VALUE!</v>
      </c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O458" s="26" t="str">
        <f>IFERROR(VLOOKUP(C:C,'Results Data'!A:F,6,FALSE), "Not Found")</f>
        <v>Not Found</v>
      </c>
      <c r="P458" s="27" t="str">
        <f>IFERROR(VLOOKUP(C:C,'Results Data'!A:M,13,FALSE), "Not Found")</f>
        <v>Not Found</v>
      </c>
      <c r="Q458" s="27" t="b">
        <f>AND('RIDE DATA'!$A$5&lt;'Registration Data'!$P458,'RIDE DATA'!$B$5&gt;'Registration Data'!$P458)</f>
        <v>0</v>
      </c>
      <c r="R458" s="27">
        <f>IF(Q458=TRUE,O458*0.03,0)</f>
        <v>0</v>
      </c>
      <c r="S458" s="45"/>
      <c r="T458" s="28" t="e">
        <f>R458+O458</f>
        <v>#VALUE!</v>
      </c>
      <c r="U458" s="29" t="e">
        <f>T458/F458</f>
        <v>#VALUE!</v>
      </c>
      <c r="V458" s="44" t="e">
        <f>IF(U458&gt;100%,((U458-1)*10000),0)</f>
        <v>#VALUE!</v>
      </c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O459" s="26" t="str">
        <f>IFERROR(VLOOKUP(C:C,'Results Data'!A:F,6,FALSE), "Not Found")</f>
        <v>Not Found</v>
      </c>
      <c r="P459" s="27" t="str">
        <f>IFERROR(VLOOKUP(C:C,'Results Data'!A:M,13,FALSE), "Not Found")</f>
        <v>Not Found</v>
      </c>
      <c r="Q459" s="27" t="b">
        <f>AND('RIDE DATA'!$A$5&lt;'Registration Data'!$P459,'RIDE DATA'!$B$5&gt;'Registration Data'!$P459)</f>
        <v>0</v>
      </c>
      <c r="R459" s="27">
        <f>IF(Q459=TRUE,O459*0.03,0)</f>
        <v>0</v>
      </c>
      <c r="S459" s="45"/>
      <c r="T459" s="28" t="e">
        <f>R459+O459</f>
        <v>#VALUE!</v>
      </c>
      <c r="U459" s="29" t="e">
        <f>T459/F459</f>
        <v>#VALUE!</v>
      </c>
      <c r="V459" s="44" t="e">
        <f>IF(U459&gt;100%,((U459-1)*10000),0)</f>
        <v>#VALUE!</v>
      </c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O460" s="26" t="str">
        <f>IFERROR(VLOOKUP(C:C,'Results Data'!A:F,6,FALSE), "Not Found")</f>
        <v>Not Found</v>
      </c>
      <c r="P460" s="27" t="str">
        <f>IFERROR(VLOOKUP(C:C,'Results Data'!A:M,13,FALSE), "Not Found")</f>
        <v>Not Found</v>
      </c>
      <c r="Q460" s="27" t="b">
        <f>AND('RIDE DATA'!$A$5&lt;'Registration Data'!$P460,'RIDE DATA'!$B$5&gt;'Registration Data'!$P460)</f>
        <v>0</v>
      </c>
      <c r="R460" s="27">
        <f>IF(Q460=TRUE,O460*0.03,0)</f>
        <v>0</v>
      </c>
      <c r="S460" s="45"/>
      <c r="T460" s="28" t="e">
        <f>R460+O460</f>
        <v>#VALUE!</v>
      </c>
      <c r="U460" s="29" t="e">
        <f>T460/F460</f>
        <v>#VALUE!</v>
      </c>
      <c r="V460" s="44" t="e">
        <f>IF(U460&gt;100%,((U460-1)*10000),0)</f>
        <v>#VALUE!</v>
      </c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O461" s="26" t="str">
        <f>IFERROR(VLOOKUP(C:C,'Results Data'!A:F,6,FALSE), "Not Found")</f>
        <v>Not Found</v>
      </c>
      <c r="P461" s="27" t="str">
        <f>IFERROR(VLOOKUP(C:C,'Results Data'!A:M,13,FALSE), "Not Found")</f>
        <v>Not Found</v>
      </c>
      <c r="Q461" s="27" t="b">
        <f>AND('RIDE DATA'!$A$5&lt;'Registration Data'!$P461,'RIDE DATA'!$B$5&gt;'Registration Data'!$P461)</f>
        <v>0</v>
      </c>
      <c r="R461" s="27">
        <f>IF(Q461=TRUE,O461*0.03,0)</f>
        <v>0</v>
      </c>
      <c r="S461" s="45"/>
      <c r="T461" s="28" t="e">
        <f>R461+O461</f>
        <v>#VALUE!</v>
      </c>
      <c r="U461" s="29" t="e">
        <f>T461/F461</f>
        <v>#VALUE!</v>
      </c>
      <c r="V461" s="44" t="e">
        <f>IF(U461&gt;100%,((U461-1)*10000),0)</f>
        <v>#VALUE!</v>
      </c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O462" s="26" t="str">
        <f>IFERROR(VLOOKUP(C:C,'Results Data'!A:F,6,FALSE), "Not Found")</f>
        <v>Not Found</v>
      </c>
      <c r="P462" s="27" t="str">
        <f>IFERROR(VLOOKUP(C:C,'Results Data'!A:M,13,FALSE), "Not Found")</f>
        <v>Not Found</v>
      </c>
      <c r="Q462" s="27" t="b">
        <f>AND('RIDE DATA'!$A$5&lt;'Registration Data'!$P462,'RIDE DATA'!$B$5&gt;'Registration Data'!$P462)</f>
        <v>0</v>
      </c>
      <c r="R462" s="27">
        <f>IF(Q462=TRUE,O462*0.03,0)</f>
        <v>0</v>
      </c>
      <c r="S462" s="45"/>
      <c r="T462" s="28" t="e">
        <f>R462+O462</f>
        <v>#VALUE!</v>
      </c>
      <c r="U462" s="29" t="e">
        <f>T462/F462</f>
        <v>#VALUE!</v>
      </c>
      <c r="V462" s="44" t="e">
        <f>IF(U462&gt;100%,((U462-1)*10000),0)</f>
        <v>#VALUE!</v>
      </c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O463" s="26" t="str">
        <f>IFERROR(VLOOKUP(C:C,'Results Data'!A:F,6,FALSE), "Not Found")</f>
        <v>Not Found</v>
      </c>
      <c r="P463" s="27" t="str">
        <f>IFERROR(VLOOKUP(C:C,'Results Data'!A:M,13,FALSE), "Not Found")</f>
        <v>Not Found</v>
      </c>
      <c r="Q463" s="27" t="b">
        <f>AND('RIDE DATA'!$A$5&lt;'Registration Data'!$P463,'RIDE DATA'!$B$5&gt;'Registration Data'!$P463)</f>
        <v>0</v>
      </c>
      <c r="R463" s="27">
        <f>IF(Q463=TRUE,O463*0.03,0)</f>
        <v>0</v>
      </c>
      <c r="S463" s="45"/>
      <c r="T463" s="28" t="e">
        <f>R463+O463</f>
        <v>#VALUE!</v>
      </c>
      <c r="U463" s="29" t="e">
        <f>T463/F463</f>
        <v>#VALUE!</v>
      </c>
      <c r="V463" s="44" t="e">
        <f>IF(U463&gt;100%,((U463-1)*10000),0)</f>
        <v>#VALUE!</v>
      </c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O464" s="26" t="str">
        <f>IFERROR(VLOOKUP(C:C,'Results Data'!A:F,6,FALSE), "Not Found")</f>
        <v>Not Found</v>
      </c>
      <c r="P464" s="27" t="str">
        <f>IFERROR(VLOOKUP(C:C,'Results Data'!A:M,13,FALSE), "Not Found")</f>
        <v>Not Found</v>
      </c>
      <c r="Q464" s="27" t="b">
        <f>AND('RIDE DATA'!$A$5&lt;'Registration Data'!$P464,'RIDE DATA'!$B$5&gt;'Registration Data'!$P464)</f>
        <v>0</v>
      </c>
      <c r="R464" s="27">
        <f>IF(Q464=TRUE,O464*0.03,0)</f>
        <v>0</v>
      </c>
      <c r="S464" s="45"/>
      <c r="T464" s="28" t="e">
        <f>R464+O464</f>
        <v>#VALUE!</v>
      </c>
      <c r="U464" s="29" t="e">
        <f>T464/F464</f>
        <v>#VALUE!</v>
      </c>
      <c r="V464" s="44" t="e">
        <f>IF(U464&gt;100%,((U464-1)*10000),0)</f>
        <v>#VALUE!</v>
      </c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O465" s="26" t="str">
        <f>IFERROR(VLOOKUP(C:C,'Results Data'!A:F,6,FALSE), "Not Found")</f>
        <v>Not Found</v>
      </c>
      <c r="P465" s="27" t="str">
        <f>IFERROR(VLOOKUP(C:C,'Results Data'!A:M,13,FALSE), "Not Found")</f>
        <v>Not Found</v>
      </c>
      <c r="Q465" s="27" t="b">
        <f>AND('RIDE DATA'!$A$5&lt;'Registration Data'!$P465,'RIDE DATA'!$B$5&gt;'Registration Data'!$P465)</f>
        <v>0</v>
      </c>
      <c r="R465" s="27">
        <f>IF(Q465=TRUE,O465*0.03,0)</f>
        <v>0</v>
      </c>
      <c r="S465" s="45"/>
      <c r="T465" s="28" t="e">
        <f>R465+O465</f>
        <v>#VALUE!</v>
      </c>
      <c r="U465" s="29" t="e">
        <f>T465/F465</f>
        <v>#VALUE!</v>
      </c>
      <c r="V465" s="44" t="e">
        <f>IF(U465&gt;100%,((U465-1)*10000),0)</f>
        <v>#VALUE!</v>
      </c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O466" s="26" t="str">
        <f>IFERROR(VLOOKUP(C:C,'Results Data'!A:F,6,FALSE), "Not Found")</f>
        <v>Not Found</v>
      </c>
      <c r="P466" s="27" t="str">
        <f>IFERROR(VLOOKUP(C:C,'Results Data'!A:M,13,FALSE), "Not Found")</f>
        <v>Not Found</v>
      </c>
      <c r="Q466" s="27" t="b">
        <f>AND('RIDE DATA'!$A$5&lt;'Registration Data'!$P466,'RIDE DATA'!$B$5&gt;'Registration Data'!$P466)</f>
        <v>0</v>
      </c>
      <c r="R466" s="27">
        <f>IF(Q466=TRUE,O466*0.03,0)</f>
        <v>0</v>
      </c>
      <c r="S466" s="45"/>
      <c r="T466" s="28" t="e">
        <f>R466+O466</f>
        <v>#VALUE!</v>
      </c>
      <c r="U466" s="29" t="e">
        <f>T466/F466</f>
        <v>#VALUE!</v>
      </c>
      <c r="V466" s="44" t="e">
        <f>IF(U466&gt;100%,((U466-1)*10000),0)</f>
        <v>#VALUE!</v>
      </c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O467" s="26" t="str">
        <f>IFERROR(VLOOKUP(C:C,'Results Data'!A:F,6,FALSE), "Not Found")</f>
        <v>Not Found</v>
      </c>
      <c r="P467" s="27" t="str">
        <f>IFERROR(VLOOKUP(C:C,'Results Data'!A:M,13,FALSE), "Not Found")</f>
        <v>Not Found</v>
      </c>
      <c r="Q467" s="27" t="b">
        <f>AND('RIDE DATA'!$A$5&lt;'Registration Data'!$P467,'RIDE DATA'!$B$5&gt;'Registration Data'!$P467)</f>
        <v>0</v>
      </c>
      <c r="R467" s="27">
        <f>IF(Q467=TRUE,O467*0.03,0)</f>
        <v>0</v>
      </c>
      <c r="S467" s="45"/>
      <c r="T467" s="28" t="e">
        <f>R467+O467</f>
        <v>#VALUE!</v>
      </c>
      <c r="U467" s="29" t="e">
        <f>T467/F467</f>
        <v>#VALUE!</v>
      </c>
      <c r="V467" s="44" t="e">
        <f>IF(U467&gt;100%,((U467-1)*10000),0)</f>
        <v>#VALUE!</v>
      </c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O468" s="26" t="str">
        <f>IFERROR(VLOOKUP(C:C,'Results Data'!A:F,6,FALSE), "Not Found")</f>
        <v>Not Found</v>
      </c>
      <c r="P468" s="27" t="str">
        <f>IFERROR(VLOOKUP(C:C,'Results Data'!A:M,13,FALSE), "Not Found")</f>
        <v>Not Found</v>
      </c>
      <c r="Q468" s="27" t="b">
        <f>AND('RIDE DATA'!$A$5&lt;'Registration Data'!$P468,'RIDE DATA'!$B$5&gt;'Registration Data'!$P468)</f>
        <v>0</v>
      </c>
      <c r="R468" s="27">
        <f>IF(Q468=TRUE,O468*0.03,0)</f>
        <v>0</v>
      </c>
      <c r="S468" s="45"/>
      <c r="T468" s="28" t="e">
        <f>R468+O468</f>
        <v>#VALUE!</v>
      </c>
      <c r="U468" s="29" t="e">
        <f>T468/F468</f>
        <v>#VALUE!</v>
      </c>
      <c r="V468" s="44" t="e">
        <f>IF(U468&gt;100%,((U468-1)*10000),0)</f>
        <v>#VALUE!</v>
      </c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O469" s="26" t="str">
        <f>IFERROR(VLOOKUP(C:C,'Results Data'!A:F,6,FALSE), "Not Found")</f>
        <v>Not Found</v>
      </c>
      <c r="P469" s="27" t="str">
        <f>IFERROR(VLOOKUP(C:C,'Results Data'!A:M,13,FALSE), "Not Found")</f>
        <v>Not Found</v>
      </c>
      <c r="Q469" s="27" t="b">
        <f>AND('RIDE DATA'!$A$5&lt;'Registration Data'!$P469,'RIDE DATA'!$B$5&gt;'Registration Data'!$P469)</f>
        <v>0</v>
      </c>
      <c r="R469" s="27">
        <f>IF(Q469=TRUE,O469*0.03,0)</f>
        <v>0</v>
      </c>
      <c r="S469" s="45"/>
      <c r="T469" s="28" t="e">
        <f>R469+O469</f>
        <v>#VALUE!</v>
      </c>
      <c r="U469" s="29" t="e">
        <f>T469/F469</f>
        <v>#VALUE!</v>
      </c>
      <c r="V469" s="44" t="e">
        <f>IF(U469&gt;100%,((U469-1)*10000),0)</f>
        <v>#VALUE!</v>
      </c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O470" s="26" t="str">
        <f>IFERROR(VLOOKUP(C:C,'Results Data'!A:F,6,FALSE), "Not Found")</f>
        <v>Not Found</v>
      </c>
      <c r="P470" s="27" t="str">
        <f>IFERROR(VLOOKUP(C:C,'Results Data'!A:M,13,FALSE), "Not Found")</f>
        <v>Not Found</v>
      </c>
      <c r="Q470" s="27" t="b">
        <f>AND('RIDE DATA'!$A$5&lt;'Registration Data'!$P470,'RIDE DATA'!$B$5&gt;'Registration Data'!$P470)</f>
        <v>0</v>
      </c>
      <c r="R470" s="27">
        <f>IF(Q470=TRUE,O470*0.03,0)</f>
        <v>0</v>
      </c>
      <c r="S470" s="45"/>
      <c r="T470" s="28" t="e">
        <f>R470+O470</f>
        <v>#VALUE!</v>
      </c>
      <c r="U470" s="29" t="e">
        <f>T470/F470</f>
        <v>#VALUE!</v>
      </c>
      <c r="V470" s="44" t="e">
        <f>IF(U470&gt;100%,((U470-1)*10000),0)</f>
        <v>#VALUE!</v>
      </c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O471" s="26" t="str">
        <f>IFERROR(VLOOKUP(C:C,'Results Data'!A:F,6,FALSE), "Not Found")</f>
        <v>Not Found</v>
      </c>
      <c r="P471" s="27" t="str">
        <f>IFERROR(VLOOKUP(C:C,'Results Data'!A:M,13,FALSE), "Not Found")</f>
        <v>Not Found</v>
      </c>
      <c r="Q471" s="27" t="b">
        <f>AND('RIDE DATA'!$A$5&lt;'Registration Data'!$P471,'RIDE DATA'!$B$5&gt;'Registration Data'!$P471)</f>
        <v>0</v>
      </c>
      <c r="R471" s="27">
        <f>IF(Q471=TRUE,O471*0.03,0)</f>
        <v>0</v>
      </c>
      <c r="S471" s="45"/>
      <c r="T471" s="28" t="e">
        <f>R471+O471</f>
        <v>#VALUE!</v>
      </c>
      <c r="U471" s="29" t="e">
        <f>T471/F471</f>
        <v>#VALUE!</v>
      </c>
      <c r="V471" s="44" t="e">
        <f>IF(U471&gt;100%,((U471-1)*10000),0)</f>
        <v>#VALUE!</v>
      </c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O472" s="26" t="str">
        <f>IFERROR(VLOOKUP(C:C,'Results Data'!A:F,6,FALSE), "Not Found")</f>
        <v>Not Found</v>
      </c>
      <c r="P472" s="27" t="str">
        <f>IFERROR(VLOOKUP(C:C,'Results Data'!A:M,13,FALSE), "Not Found")</f>
        <v>Not Found</v>
      </c>
      <c r="Q472" s="27" t="b">
        <f>AND('RIDE DATA'!$A$5&lt;'Registration Data'!$P472,'RIDE DATA'!$B$5&gt;'Registration Data'!$P472)</f>
        <v>0</v>
      </c>
      <c r="R472" s="27">
        <f>IF(Q472=TRUE,O472*0.03,0)</f>
        <v>0</v>
      </c>
      <c r="S472" s="45"/>
      <c r="T472" s="28" t="e">
        <f>R472+O472</f>
        <v>#VALUE!</v>
      </c>
      <c r="U472" s="29" t="e">
        <f>T472/F472</f>
        <v>#VALUE!</v>
      </c>
      <c r="V472" s="44" t="e">
        <f>IF(U472&gt;100%,((U472-1)*10000),0)</f>
        <v>#VALUE!</v>
      </c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O473" s="26" t="str">
        <f>IFERROR(VLOOKUP(C:C,'Results Data'!A:F,6,FALSE), "Not Found")</f>
        <v>Not Found</v>
      </c>
      <c r="P473" s="27" t="str">
        <f>IFERROR(VLOOKUP(C:C,'Results Data'!A:M,13,FALSE), "Not Found")</f>
        <v>Not Found</v>
      </c>
      <c r="Q473" s="27" t="b">
        <f>AND('RIDE DATA'!$A$5&lt;'Registration Data'!$P473,'RIDE DATA'!$B$5&gt;'Registration Data'!$P473)</f>
        <v>0</v>
      </c>
      <c r="R473" s="27">
        <f>IF(Q473=TRUE,O473*0.03,0)</f>
        <v>0</v>
      </c>
      <c r="S473" s="45"/>
      <c r="T473" s="28" t="e">
        <f>R473+O473</f>
        <v>#VALUE!</v>
      </c>
      <c r="U473" s="29" t="e">
        <f>T473/F473</f>
        <v>#VALUE!</v>
      </c>
      <c r="V473" s="44" t="e">
        <f>IF(U473&gt;100%,((U473-1)*10000),0)</f>
        <v>#VALUE!</v>
      </c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O474" s="26" t="str">
        <f>IFERROR(VLOOKUP(C:C,'Results Data'!A:F,6,FALSE), "Not Found")</f>
        <v>Not Found</v>
      </c>
      <c r="P474" s="27" t="str">
        <f>IFERROR(VLOOKUP(C:C,'Results Data'!A:M,13,FALSE), "Not Found")</f>
        <v>Not Found</v>
      </c>
      <c r="Q474" s="27" t="b">
        <f>AND('RIDE DATA'!$A$5&lt;'Registration Data'!$P474,'RIDE DATA'!$B$5&gt;'Registration Data'!$P474)</f>
        <v>0</v>
      </c>
      <c r="R474" s="27">
        <f>IF(Q474=TRUE,O474*0.03,0)</f>
        <v>0</v>
      </c>
      <c r="S474" s="45"/>
      <c r="T474" s="28" t="e">
        <f>R474+O474</f>
        <v>#VALUE!</v>
      </c>
      <c r="U474" s="29" t="e">
        <f>T474/F474</f>
        <v>#VALUE!</v>
      </c>
      <c r="V474" s="44" t="e">
        <f>IF(U474&gt;100%,((U474-1)*10000),0)</f>
        <v>#VALUE!</v>
      </c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O475" s="26" t="str">
        <f>IFERROR(VLOOKUP(C:C,'Results Data'!A:F,6,FALSE), "Not Found")</f>
        <v>Not Found</v>
      </c>
      <c r="P475" s="27" t="str">
        <f>IFERROR(VLOOKUP(C:C,'Results Data'!A:M,13,FALSE), "Not Found")</f>
        <v>Not Found</v>
      </c>
      <c r="Q475" s="27" t="b">
        <f>AND('RIDE DATA'!$A$5&lt;'Registration Data'!$P475,'RIDE DATA'!$B$5&gt;'Registration Data'!$P475)</f>
        <v>0</v>
      </c>
      <c r="R475" s="27">
        <f>IF(Q475=TRUE,O475*0.03,0)</f>
        <v>0</v>
      </c>
      <c r="S475" s="45"/>
      <c r="T475" s="28" t="e">
        <f>R475+O475</f>
        <v>#VALUE!</v>
      </c>
      <c r="U475" s="29" t="e">
        <f>T475/F475</f>
        <v>#VALUE!</v>
      </c>
      <c r="V475" s="44" t="e">
        <f>IF(U475&gt;100%,((U475-1)*10000),0)</f>
        <v>#VALUE!</v>
      </c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O476" s="26" t="str">
        <f>IFERROR(VLOOKUP(C:C,'Results Data'!A:F,6,FALSE), "Not Found")</f>
        <v>Not Found</v>
      </c>
      <c r="P476" s="27" t="str">
        <f>IFERROR(VLOOKUP(C:C,'Results Data'!A:M,13,FALSE), "Not Found")</f>
        <v>Not Found</v>
      </c>
      <c r="Q476" s="27" t="b">
        <f>AND('RIDE DATA'!$A$5&lt;'Registration Data'!$P476,'RIDE DATA'!$B$5&gt;'Registration Data'!$P476)</f>
        <v>0</v>
      </c>
      <c r="R476" s="27">
        <f>IF(Q476=TRUE,O476*0.03,0)</f>
        <v>0</v>
      </c>
      <c r="S476" s="45"/>
      <c r="T476" s="28" t="e">
        <f>R476+O476</f>
        <v>#VALUE!</v>
      </c>
      <c r="U476" s="29" t="e">
        <f>T476/F476</f>
        <v>#VALUE!</v>
      </c>
      <c r="V476" s="44" t="e">
        <f>IF(U476&gt;100%,((U476-1)*10000),0)</f>
        <v>#VALUE!</v>
      </c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O477" s="26" t="str">
        <f>IFERROR(VLOOKUP(C:C,'Results Data'!A:F,6,FALSE), "Not Found")</f>
        <v>Not Found</v>
      </c>
      <c r="P477" s="27" t="str">
        <f>IFERROR(VLOOKUP(C:C,'Results Data'!A:M,13,FALSE), "Not Found")</f>
        <v>Not Found</v>
      </c>
      <c r="Q477" s="27" t="b">
        <f>AND('RIDE DATA'!$A$5&lt;'Registration Data'!$P477,'RIDE DATA'!$B$5&gt;'Registration Data'!$P477)</f>
        <v>0</v>
      </c>
      <c r="R477" s="27">
        <f>IF(Q477=TRUE,O477*0.03,0)</f>
        <v>0</v>
      </c>
      <c r="S477" s="45"/>
      <c r="T477" s="28" t="e">
        <f>R477+O477</f>
        <v>#VALUE!</v>
      </c>
      <c r="U477" s="29" t="e">
        <f>T477/F477</f>
        <v>#VALUE!</v>
      </c>
      <c r="V477" s="44" t="e">
        <f>IF(U477&gt;100%,((U477-1)*10000),0)</f>
        <v>#VALUE!</v>
      </c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O478" s="26" t="str">
        <f>IFERROR(VLOOKUP(C:C,'Results Data'!A:F,6,FALSE), "Not Found")</f>
        <v>Not Found</v>
      </c>
      <c r="P478" s="27" t="str">
        <f>IFERROR(VLOOKUP(C:C,'Results Data'!A:M,13,FALSE), "Not Found")</f>
        <v>Not Found</v>
      </c>
      <c r="Q478" s="27" t="b">
        <f>AND('RIDE DATA'!$A$5&lt;'Registration Data'!$P478,'RIDE DATA'!$B$5&gt;'Registration Data'!$P478)</f>
        <v>0</v>
      </c>
      <c r="R478" s="27">
        <f>IF(Q478=TRUE,O478*0.03,0)</f>
        <v>0</v>
      </c>
      <c r="S478" s="45"/>
      <c r="T478" s="28" t="e">
        <f>R478+O478</f>
        <v>#VALUE!</v>
      </c>
      <c r="U478" s="29" t="e">
        <f>T478/F478</f>
        <v>#VALUE!</v>
      </c>
      <c r="V478" s="44" t="e">
        <f>IF(U478&gt;100%,((U478-1)*10000),0)</f>
        <v>#VALUE!</v>
      </c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O479" s="26" t="str">
        <f>IFERROR(VLOOKUP(C:C,'Results Data'!A:F,6,FALSE), "Not Found")</f>
        <v>Not Found</v>
      </c>
      <c r="P479" s="27" t="str">
        <f>IFERROR(VLOOKUP(C:C,'Results Data'!A:M,13,FALSE), "Not Found")</f>
        <v>Not Found</v>
      </c>
      <c r="Q479" s="27" t="b">
        <f>AND('RIDE DATA'!$A$5&lt;'Registration Data'!$P479,'RIDE DATA'!$B$5&gt;'Registration Data'!$P479)</f>
        <v>0</v>
      </c>
      <c r="R479" s="27">
        <f>IF(Q479=TRUE,O479*0.03,0)</f>
        <v>0</v>
      </c>
      <c r="S479" s="45"/>
      <c r="T479" s="28" t="e">
        <f>R479+O479</f>
        <v>#VALUE!</v>
      </c>
      <c r="U479" s="29" t="e">
        <f>T479/F479</f>
        <v>#VALUE!</v>
      </c>
      <c r="V479" s="44" t="e">
        <f>IF(U479&gt;100%,((U479-1)*10000),0)</f>
        <v>#VALUE!</v>
      </c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O480" s="26" t="str">
        <f>IFERROR(VLOOKUP(C:C,'Results Data'!A:F,6,FALSE), "Not Found")</f>
        <v>Not Found</v>
      </c>
      <c r="P480" s="27" t="str">
        <f>IFERROR(VLOOKUP(C:C,'Results Data'!A:M,13,FALSE), "Not Found")</f>
        <v>Not Found</v>
      </c>
      <c r="Q480" s="27" t="b">
        <f>AND('RIDE DATA'!$A$5&lt;'Registration Data'!$P480,'RIDE DATA'!$B$5&gt;'Registration Data'!$P480)</f>
        <v>0</v>
      </c>
      <c r="R480" s="27">
        <f>IF(Q480=TRUE,O480*0.03,0)</f>
        <v>0</v>
      </c>
      <c r="S480" s="45"/>
      <c r="T480" s="28" t="e">
        <f>R480+O480</f>
        <v>#VALUE!</v>
      </c>
      <c r="U480" s="29" t="e">
        <f>T480/F480</f>
        <v>#VALUE!</v>
      </c>
      <c r="V480" s="44" t="e">
        <f>IF(U480&gt;100%,((U480-1)*10000),0)</f>
        <v>#VALUE!</v>
      </c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O481" s="26" t="str">
        <f>IFERROR(VLOOKUP(C:C,'Results Data'!A:F,6,FALSE), "Not Found")</f>
        <v>Not Found</v>
      </c>
      <c r="P481" s="27" t="str">
        <f>IFERROR(VLOOKUP(C:C,'Results Data'!A:M,13,FALSE), "Not Found")</f>
        <v>Not Found</v>
      </c>
      <c r="Q481" s="27" t="b">
        <f>AND('RIDE DATA'!$A$5&lt;'Registration Data'!$P481,'RIDE DATA'!$B$5&gt;'Registration Data'!$P481)</f>
        <v>0</v>
      </c>
      <c r="R481" s="27">
        <f>IF(Q481=TRUE,O481*0.03,0)</f>
        <v>0</v>
      </c>
      <c r="S481" s="45"/>
      <c r="T481" s="28" t="e">
        <f>R481+O481</f>
        <v>#VALUE!</v>
      </c>
      <c r="U481" s="29" t="e">
        <f>T481/F481</f>
        <v>#VALUE!</v>
      </c>
      <c r="V481" s="44" t="e">
        <f>IF(U481&gt;100%,((U481-1)*10000),0)</f>
        <v>#VALUE!</v>
      </c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O482" s="26" t="str">
        <f>IFERROR(VLOOKUP(C:C,'Results Data'!A:F,6,FALSE), "Not Found")</f>
        <v>Not Found</v>
      </c>
      <c r="P482" s="27" t="str">
        <f>IFERROR(VLOOKUP(C:C,'Results Data'!A:M,13,FALSE), "Not Found")</f>
        <v>Not Found</v>
      </c>
      <c r="Q482" s="27" t="b">
        <f>AND('RIDE DATA'!$A$5&lt;'Registration Data'!$P482,'RIDE DATA'!$B$5&gt;'Registration Data'!$P482)</f>
        <v>0</v>
      </c>
      <c r="R482" s="27">
        <f>IF(Q482=TRUE,O482*0.03,0)</f>
        <v>0</v>
      </c>
      <c r="S482" s="45"/>
      <c r="T482" s="28" t="e">
        <f>R482+O482</f>
        <v>#VALUE!</v>
      </c>
      <c r="U482" s="29" t="e">
        <f>T482/F482</f>
        <v>#VALUE!</v>
      </c>
      <c r="V482" s="44" t="e">
        <f>IF(U482&gt;100%,((U482-1)*10000),0)</f>
        <v>#VALUE!</v>
      </c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O483" s="26" t="str">
        <f>IFERROR(VLOOKUP(C:C,'Results Data'!A:F,6,FALSE), "Not Found")</f>
        <v>Not Found</v>
      </c>
      <c r="P483" s="27" t="str">
        <f>IFERROR(VLOOKUP(C:C,'Results Data'!A:M,13,FALSE), "Not Found")</f>
        <v>Not Found</v>
      </c>
      <c r="Q483" s="27" t="b">
        <f>AND('RIDE DATA'!$A$5&lt;'Registration Data'!$P483,'RIDE DATA'!$B$5&gt;'Registration Data'!$P483)</f>
        <v>0</v>
      </c>
      <c r="R483" s="27">
        <f>IF(Q483=TRUE,O483*0.03,0)</f>
        <v>0</v>
      </c>
      <c r="S483" s="45"/>
      <c r="T483" s="28" t="e">
        <f>R483+O483</f>
        <v>#VALUE!</v>
      </c>
      <c r="U483" s="29" t="e">
        <f>T483/F483</f>
        <v>#VALUE!</v>
      </c>
      <c r="V483" s="44" t="e">
        <f>IF(U483&gt;100%,((U483-1)*10000),0)</f>
        <v>#VALUE!</v>
      </c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O484" s="26" t="str">
        <f>IFERROR(VLOOKUP(C:C,'Results Data'!A:F,6,FALSE), "Not Found")</f>
        <v>Not Found</v>
      </c>
      <c r="P484" s="27" t="str">
        <f>IFERROR(VLOOKUP(C:C,'Results Data'!A:M,13,FALSE), "Not Found")</f>
        <v>Not Found</v>
      </c>
      <c r="Q484" s="27" t="b">
        <f>AND('RIDE DATA'!$A$5&lt;'Registration Data'!$P484,'RIDE DATA'!$B$5&gt;'Registration Data'!$P484)</f>
        <v>0</v>
      </c>
      <c r="R484" s="27">
        <f>IF(Q484=TRUE,O484*0.03,0)</f>
        <v>0</v>
      </c>
      <c r="S484" s="45"/>
      <c r="T484" s="28" t="e">
        <f>R484+O484</f>
        <v>#VALUE!</v>
      </c>
      <c r="U484" s="29" t="e">
        <f>T484/F484</f>
        <v>#VALUE!</v>
      </c>
      <c r="V484" s="44" t="e">
        <f>IF(U484&gt;100%,((U484-1)*10000),0)</f>
        <v>#VALUE!</v>
      </c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O485" s="26" t="str">
        <f>IFERROR(VLOOKUP(C:C,'Results Data'!A:F,6,FALSE), "Not Found")</f>
        <v>Not Found</v>
      </c>
      <c r="P485" s="27" t="str">
        <f>IFERROR(VLOOKUP(C:C,'Results Data'!A:M,13,FALSE), "Not Found")</f>
        <v>Not Found</v>
      </c>
      <c r="Q485" s="27" t="b">
        <f>AND('RIDE DATA'!$A$5&lt;'Registration Data'!$P485,'RIDE DATA'!$B$5&gt;'Registration Data'!$P485)</f>
        <v>0</v>
      </c>
      <c r="R485" s="27">
        <f>IF(Q485=TRUE,O485*0.03,0)</f>
        <v>0</v>
      </c>
      <c r="S485" s="45"/>
      <c r="T485" s="28" t="e">
        <f>R485+O485</f>
        <v>#VALUE!</v>
      </c>
      <c r="U485" s="29" t="e">
        <f>T485/F485</f>
        <v>#VALUE!</v>
      </c>
      <c r="V485" s="44" t="e">
        <f>IF(U485&gt;100%,((U485-1)*10000),0)</f>
        <v>#VALUE!</v>
      </c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O486" s="26" t="str">
        <f>IFERROR(VLOOKUP(C:C,'Results Data'!A:F,6,FALSE), "Not Found")</f>
        <v>Not Found</v>
      </c>
      <c r="P486" s="27" t="str">
        <f>IFERROR(VLOOKUP(C:C,'Results Data'!A:M,13,FALSE), "Not Found")</f>
        <v>Not Found</v>
      </c>
      <c r="Q486" s="27" t="b">
        <f>AND('RIDE DATA'!$A$5&lt;'Registration Data'!$P486,'RIDE DATA'!$B$5&gt;'Registration Data'!$P486)</f>
        <v>0</v>
      </c>
      <c r="R486" s="27">
        <f>IF(Q486=TRUE,O486*0.03,0)</f>
        <v>0</v>
      </c>
      <c r="S486" s="45"/>
      <c r="T486" s="28" t="e">
        <f>R486+O486</f>
        <v>#VALUE!</v>
      </c>
      <c r="U486" s="29" t="e">
        <f>T486/F486</f>
        <v>#VALUE!</v>
      </c>
      <c r="V486" s="44" t="e">
        <f>IF(U486&gt;100%,((U486-1)*10000),0)</f>
        <v>#VALUE!</v>
      </c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O487" s="26" t="str">
        <f>IFERROR(VLOOKUP(C:C,'Results Data'!A:F,6,FALSE), "Not Found")</f>
        <v>Not Found</v>
      </c>
      <c r="P487" s="27" t="str">
        <f>IFERROR(VLOOKUP(C:C,'Results Data'!A:M,13,FALSE), "Not Found")</f>
        <v>Not Found</v>
      </c>
      <c r="Q487" s="27" t="b">
        <f>AND('RIDE DATA'!$A$5&lt;'Registration Data'!$P487,'RIDE DATA'!$B$5&gt;'Registration Data'!$P487)</f>
        <v>0</v>
      </c>
      <c r="R487" s="27">
        <f>IF(Q487=TRUE,O487*0.03,0)</f>
        <v>0</v>
      </c>
      <c r="S487" s="45"/>
      <c r="T487" s="28" t="e">
        <f>R487+O487</f>
        <v>#VALUE!</v>
      </c>
      <c r="U487" s="29" t="e">
        <f>T487/F487</f>
        <v>#VALUE!</v>
      </c>
      <c r="V487" s="44" t="e">
        <f>IF(U487&gt;100%,((U487-1)*10000),0)</f>
        <v>#VALUE!</v>
      </c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O488" s="26" t="str">
        <f>IFERROR(VLOOKUP(C:C,'Results Data'!A:F,6,FALSE), "Not Found")</f>
        <v>Not Found</v>
      </c>
      <c r="P488" s="27" t="str">
        <f>IFERROR(VLOOKUP(C:C,'Results Data'!A:M,13,FALSE), "Not Found")</f>
        <v>Not Found</v>
      </c>
      <c r="Q488" s="27" t="b">
        <f>AND('RIDE DATA'!$A$5&lt;'Registration Data'!$P488,'RIDE DATA'!$B$5&gt;'Registration Data'!$P488)</f>
        <v>0</v>
      </c>
      <c r="R488" s="27">
        <f>IF(Q488=TRUE,O488*0.03,0)</f>
        <v>0</v>
      </c>
      <c r="S488" s="45"/>
      <c r="T488" s="28" t="e">
        <f>R488+O488</f>
        <v>#VALUE!</v>
      </c>
      <c r="U488" s="29" t="e">
        <f>T488/F488</f>
        <v>#VALUE!</v>
      </c>
      <c r="V488" s="44" t="e">
        <f>IF(U488&gt;100%,((U488-1)*10000),0)</f>
        <v>#VALUE!</v>
      </c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O489" s="26" t="str">
        <f>IFERROR(VLOOKUP(C:C,'Results Data'!A:F,6,FALSE), "Not Found")</f>
        <v>Not Found</v>
      </c>
      <c r="P489" s="27" t="str">
        <f>IFERROR(VLOOKUP(C:C,'Results Data'!A:M,13,FALSE), "Not Found")</f>
        <v>Not Found</v>
      </c>
      <c r="Q489" s="27" t="b">
        <f>AND('RIDE DATA'!$A$5&lt;'Registration Data'!$P489,'RIDE DATA'!$B$5&gt;'Registration Data'!$P489)</f>
        <v>0</v>
      </c>
      <c r="R489" s="27">
        <f>IF(Q489=TRUE,O489*0.03,0)</f>
        <v>0</v>
      </c>
      <c r="S489" s="45"/>
      <c r="T489" s="28" t="e">
        <f>R489+O489</f>
        <v>#VALUE!</v>
      </c>
      <c r="U489" s="29" t="e">
        <f>T489/F489</f>
        <v>#VALUE!</v>
      </c>
      <c r="V489" s="44" t="e">
        <f>IF(U489&gt;100%,((U489-1)*10000),0)</f>
        <v>#VALUE!</v>
      </c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O490" s="26" t="str">
        <f>IFERROR(VLOOKUP(C:C,'Results Data'!A:F,6,FALSE), "Not Found")</f>
        <v>Not Found</v>
      </c>
      <c r="P490" s="27" t="str">
        <f>IFERROR(VLOOKUP(C:C,'Results Data'!A:M,13,FALSE), "Not Found")</f>
        <v>Not Found</v>
      </c>
      <c r="Q490" s="27" t="b">
        <f>AND('RIDE DATA'!$A$5&lt;'Registration Data'!$P490,'RIDE DATA'!$B$5&gt;'Registration Data'!$P490)</f>
        <v>0</v>
      </c>
      <c r="R490" s="27">
        <f>IF(Q490=TRUE,O490*0.03,0)</f>
        <v>0</v>
      </c>
      <c r="S490" s="45"/>
      <c r="T490" s="28" t="e">
        <f>R490+O490</f>
        <v>#VALUE!</v>
      </c>
      <c r="U490" s="29" t="e">
        <f>T490/F490</f>
        <v>#VALUE!</v>
      </c>
      <c r="V490" s="44" t="e">
        <f>IF(U490&gt;100%,((U490-1)*10000),0)</f>
        <v>#VALUE!</v>
      </c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O491" s="26" t="str">
        <f>IFERROR(VLOOKUP(C:C,'Results Data'!A:F,6,FALSE), "Not Found")</f>
        <v>Not Found</v>
      </c>
      <c r="P491" s="27" t="str">
        <f>IFERROR(VLOOKUP(C:C,'Results Data'!A:M,13,FALSE), "Not Found")</f>
        <v>Not Found</v>
      </c>
      <c r="Q491" s="27" t="b">
        <f>AND('RIDE DATA'!$A$5&lt;'Registration Data'!$P491,'RIDE DATA'!$B$5&gt;'Registration Data'!$P491)</f>
        <v>0</v>
      </c>
      <c r="R491" s="27">
        <f>IF(Q491=TRUE,O491*0.03,0)</f>
        <v>0</v>
      </c>
      <c r="S491" s="45"/>
      <c r="T491" s="28" t="e">
        <f>R491+O491</f>
        <v>#VALUE!</v>
      </c>
      <c r="U491" s="29" t="e">
        <f>T491/F491</f>
        <v>#VALUE!</v>
      </c>
      <c r="V491" s="44" t="e">
        <f>IF(U491&gt;100%,((U491-1)*10000),0)</f>
        <v>#VALUE!</v>
      </c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O492" s="26" t="str">
        <f>IFERROR(VLOOKUP(C:C,'Results Data'!A:F,6,FALSE), "Not Found")</f>
        <v>Not Found</v>
      </c>
      <c r="P492" s="27" t="str">
        <f>IFERROR(VLOOKUP(C:C,'Results Data'!A:M,13,FALSE), "Not Found")</f>
        <v>Not Found</v>
      </c>
      <c r="Q492" s="27" t="b">
        <f>AND('RIDE DATA'!$A$5&lt;'Registration Data'!$P492,'RIDE DATA'!$B$5&gt;'Registration Data'!$P492)</f>
        <v>0</v>
      </c>
      <c r="R492" s="27">
        <f>IF(Q492=TRUE,O492*0.03,0)</f>
        <v>0</v>
      </c>
      <c r="S492" s="45"/>
      <c r="T492" s="28" t="e">
        <f>R492+O492</f>
        <v>#VALUE!</v>
      </c>
      <c r="U492" s="29" t="e">
        <f>T492/F492</f>
        <v>#VALUE!</v>
      </c>
      <c r="V492" s="44" t="e">
        <f>IF(U492&gt;100%,((U492-1)*10000),0)</f>
        <v>#VALUE!</v>
      </c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O493" s="26" t="str">
        <f>IFERROR(VLOOKUP(C:C,'Results Data'!A:F,6,FALSE), "Not Found")</f>
        <v>Not Found</v>
      </c>
      <c r="P493" s="27" t="str">
        <f>IFERROR(VLOOKUP(C:C,'Results Data'!A:M,13,FALSE), "Not Found")</f>
        <v>Not Found</v>
      </c>
      <c r="Q493" s="27" t="b">
        <f>AND('RIDE DATA'!$A$5&lt;'Registration Data'!$P493,'RIDE DATA'!$B$5&gt;'Registration Data'!$P493)</f>
        <v>0</v>
      </c>
      <c r="R493" s="27">
        <f>IF(Q493=TRUE,O493*0.03,0)</f>
        <v>0</v>
      </c>
      <c r="S493" s="45"/>
      <c r="T493" s="28" t="e">
        <f>R493+O493</f>
        <v>#VALUE!</v>
      </c>
      <c r="U493" s="29" t="e">
        <f>T493/F493</f>
        <v>#VALUE!</v>
      </c>
      <c r="V493" s="44" t="e">
        <f>IF(U493&gt;100%,((U493-1)*10000),0)</f>
        <v>#VALUE!</v>
      </c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O494" s="26" t="str">
        <f>IFERROR(VLOOKUP(C:C,'Results Data'!A:F,6,FALSE), "Not Found")</f>
        <v>Not Found</v>
      </c>
      <c r="P494" s="27" t="str">
        <f>IFERROR(VLOOKUP(C:C,'Results Data'!A:M,13,FALSE), "Not Found")</f>
        <v>Not Found</v>
      </c>
      <c r="Q494" s="27" t="b">
        <f>AND('RIDE DATA'!$A$5&lt;'Registration Data'!$P494,'RIDE DATA'!$B$5&gt;'Registration Data'!$P494)</f>
        <v>0</v>
      </c>
      <c r="R494" s="27">
        <f>IF(Q494=TRUE,O494*0.03,0)</f>
        <v>0</v>
      </c>
      <c r="S494" s="45"/>
      <c r="T494" s="28" t="e">
        <f>R494+O494</f>
        <v>#VALUE!</v>
      </c>
      <c r="U494" s="29" t="e">
        <f>T494/F494</f>
        <v>#VALUE!</v>
      </c>
      <c r="V494" s="44" t="e">
        <f>IF(U494&gt;100%,((U494-1)*10000),0)</f>
        <v>#VALUE!</v>
      </c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O495" s="26" t="str">
        <f>IFERROR(VLOOKUP(C:C,'Results Data'!A:F,6,FALSE), "Not Found")</f>
        <v>Not Found</v>
      </c>
      <c r="P495" s="27" t="str">
        <f>IFERROR(VLOOKUP(C:C,'Results Data'!A:M,13,FALSE), "Not Found")</f>
        <v>Not Found</v>
      </c>
      <c r="Q495" s="27" t="b">
        <f>AND('RIDE DATA'!$A$5&lt;'Registration Data'!$P495,'RIDE DATA'!$B$5&gt;'Registration Data'!$P495)</f>
        <v>0</v>
      </c>
      <c r="R495" s="27">
        <f>IF(Q495=TRUE,O495*0.03,0)</f>
        <v>0</v>
      </c>
      <c r="S495" s="45"/>
      <c r="T495" s="28" t="e">
        <f>R495+O495</f>
        <v>#VALUE!</v>
      </c>
      <c r="U495" s="29" t="e">
        <f>T495/F495</f>
        <v>#VALUE!</v>
      </c>
      <c r="V495" s="44" t="e">
        <f>IF(U495&gt;100%,((U495-1)*10000),0)</f>
        <v>#VALUE!</v>
      </c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O496" s="26" t="str">
        <f>IFERROR(VLOOKUP(C:C,'Results Data'!A:F,6,FALSE), "Not Found")</f>
        <v>Not Found</v>
      </c>
      <c r="P496" s="27" t="str">
        <f>IFERROR(VLOOKUP(C:C,'Results Data'!A:M,13,FALSE), "Not Found")</f>
        <v>Not Found</v>
      </c>
      <c r="Q496" s="27" t="b">
        <f>AND('RIDE DATA'!$A$5&lt;'Registration Data'!$P496,'RIDE DATA'!$B$5&gt;'Registration Data'!$P496)</f>
        <v>0</v>
      </c>
      <c r="R496" s="27">
        <f>IF(Q496=TRUE,O496*0.03,0)</f>
        <v>0</v>
      </c>
      <c r="S496" s="45"/>
      <c r="T496" s="28" t="e">
        <f>R496+O496</f>
        <v>#VALUE!</v>
      </c>
      <c r="U496" s="29" t="e">
        <f>T496/F496</f>
        <v>#VALUE!</v>
      </c>
      <c r="V496" s="44" t="e">
        <f>IF(U496&gt;100%,((U496-1)*10000),0)</f>
        <v>#VALUE!</v>
      </c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O497" s="26" t="str">
        <f>IFERROR(VLOOKUP(C:C,'Results Data'!A:F,6,FALSE), "Not Found")</f>
        <v>Not Found</v>
      </c>
      <c r="P497" s="27" t="str">
        <f>IFERROR(VLOOKUP(C:C,'Results Data'!A:M,13,FALSE), "Not Found")</f>
        <v>Not Found</v>
      </c>
      <c r="Q497" s="27" t="b">
        <f>AND('RIDE DATA'!$A$5&lt;'Registration Data'!$P497,'RIDE DATA'!$B$5&gt;'Registration Data'!$P497)</f>
        <v>0</v>
      </c>
      <c r="R497" s="27">
        <f>IF(Q497=TRUE,O497*0.03,0)</f>
        <v>0</v>
      </c>
      <c r="S497" s="45"/>
      <c r="T497" s="28" t="e">
        <f>R497+O497</f>
        <v>#VALUE!</v>
      </c>
      <c r="U497" s="29" t="e">
        <f>T497/F497</f>
        <v>#VALUE!</v>
      </c>
      <c r="V497" s="44" t="e">
        <f>IF(U497&gt;100%,((U497-1)*10000),0)</f>
        <v>#VALUE!</v>
      </c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O498" s="26" t="str">
        <f>IFERROR(VLOOKUP(C:C,'Results Data'!A:F,6,FALSE), "Not Found")</f>
        <v>Not Found</v>
      </c>
      <c r="P498" s="27" t="str">
        <f>IFERROR(VLOOKUP(C:C,'Results Data'!A:M,13,FALSE), "Not Found")</f>
        <v>Not Found</v>
      </c>
      <c r="Q498" s="27" t="b">
        <f>AND('RIDE DATA'!$A$5&lt;'Registration Data'!$P498,'RIDE DATA'!$B$5&gt;'Registration Data'!$P498)</f>
        <v>0</v>
      </c>
      <c r="R498" s="27">
        <f>IF(Q498=TRUE,O498*0.03,0)</f>
        <v>0</v>
      </c>
      <c r="S498" s="45"/>
      <c r="T498" s="28" t="e">
        <f>R498+O498</f>
        <v>#VALUE!</v>
      </c>
      <c r="U498" s="29" t="e">
        <f>T498/F498</f>
        <v>#VALUE!</v>
      </c>
      <c r="V498" s="44" t="e">
        <f>IF(U498&gt;100%,((U498-1)*10000),0)</f>
        <v>#VALUE!</v>
      </c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O499" s="26" t="str">
        <f>IFERROR(VLOOKUP(C:C,'Results Data'!A:F,6,FALSE), "Not Found")</f>
        <v>Not Found</v>
      </c>
      <c r="P499" s="27" t="str">
        <f>IFERROR(VLOOKUP(C:C,'Results Data'!A:M,13,FALSE), "Not Found")</f>
        <v>Not Found</v>
      </c>
      <c r="Q499" s="27" t="b">
        <f>AND('RIDE DATA'!$A$5&lt;'Registration Data'!$P499,'RIDE DATA'!$B$5&gt;'Registration Data'!$P499)</f>
        <v>0</v>
      </c>
      <c r="R499" s="27">
        <f>IF(Q499=TRUE,O499*0.03,0)</f>
        <v>0</v>
      </c>
      <c r="S499" s="45"/>
      <c r="T499" s="28" t="e">
        <f>R499+O499</f>
        <v>#VALUE!</v>
      </c>
      <c r="U499" s="29" t="e">
        <f>T499/F499</f>
        <v>#VALUE!</v>
      </c>
      <c r="V499" s="44" t="e">
        <f>IF(U499&gt;100%,((U499-1)*10000),0)</f>
        <v>#VALUE!</v>
      </c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O500" s="26" t="str">
        <f>IFERROR(VLOOKUP(C:C,'Results Data'!A:F,6,FALSE), "Not Found")</f>
        <v>Not Found</v>
      </c>
      <c r="P500" s="27" t="str">
        <f>IFERROR(VLOOKUP(C:C,'Results Data'!A:M,13,FALSE), "Not Found")</f>
        <v>Not Found</v>
      </c>
      <c r="Q500" s="27" t="b">
        <f>AND('RIDE DATA'!$A$5&lt;'Registration Data'!$P500,'RIDE DATA'!$B$5&gt;'Registration Data'!$P500)</f>
        <v>0</v>
      </c>
      <c r="R500" s="27">
        <f>IF(Q500=TRUE,O500*0.03,0)</f>
        <v>0</v>
      </c>
      <c r="S500" s="45"/>
      <c r="T500" s="28" t="e">
        <f>R500+O500</f>
        <v>#VALUE!</v>
      </c>
      <c r="U500" s="29" t="e">
        <f>T500/F500</f>
        <v>#VALUE!</v>
      </c>
      <c r="V500" s="44" t="e">
        <f>IF(U500&gt;100%,((U500-1)*10000),0)</f>
        <v>#VALUE!</v>
      </c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O501" s="26" t="str">
        <f>IFERROR(VLOOKUP(C:C,'Results Data'!A:F,6,FALSE), "Not Found")</f>
        <v>Not Found</v>
      </c>
      <c r="P501" s="27" t="str">
        <f>IFERROR(VLOOKUP(C:C,'Results Data'!A:M,13,FALSE), "Not Found")</f>
        <v>Not Found</v>
      </c>
      <c r="Q501" s="27" t="b">
        <f>AND('RIDE DATA'!$A$5&lt;'Registration Data'!$P501,'RIDE DATA'!$B$5&gt;'Registration Data'!$P501)</f>
        <v>0</v>
      </c>
      <c r="R501" s="27">
        <f>IF(Q501=TRUE,O501*0.03,0)</f>
        <v>0</v>
      </c>
      <c r="S501" s="45"/>
      <c r="T501" s="28" t="e">
        <f>R501+O501</f>
        <v>#VALUE!</v>
      </c>
      <c r="U501" s="29" t="e">
        <f>T501/F501</f>
        <v>#VALUE!</v>
      </c>
      <c r="V501" s="44" t="e">
        <f>IF(U501&gt;100%,((U501-1)*10000),0)</f>
        <v>#VALUE!</v>
      </c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O502" s="26" t="str">
        <f>IFERROR(VLOOKUP(C:C,'Results Data'!A:F,6,FALSE), "Not Found")</f>
        <v>Not Found</v>
      </c>
      <c r="P502" s="27" t="str">
        <f>IFERROR(VLOOKUP(C:C,'Results Data'!A:M,13,FALSE), "Not Found")</f>
        <v>Not Found</v>
      </c>
      <c r="Q502" s="27" t="b">
        <f>AND('RIDE DATA'!$A$5&lt;'Registration Data'!$P502,'RIDE DATA'!$B$5&gt;'Registration Data'!$P502)</f>
        <v>0</v>
      </c>
      <c r="R502" s="27">
        <f>IF(Q502=TRUE,O502*0.03,0)</f>
        <v>0</v>
      </c>
      <c r="S502" s="45"/>
      <c r="T502" s="28" t="e">
        <f>R502+O502</f>
        <v>#VALUE!</v>
      </c>
      <c r="U502" s="29" t="e">
        <f>T502/F502</f>
        <v>#VALUE!</v>
      </c>
      <c r="V502" s="44" t="e">
        <f>IF(U502&gt;100%,((U502-1)*10000),0)</f>
        <v>#VALUE!</v>
      </c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O503" s="26" t="str">
        <f>IFERROR(VLOOKUP(C:C,'Results Data'!A:F,6,FALSE), "Not Found")</f>
        <v>Not Found</v>
      </c>
      <c r="P503" s="27" t="str">
        <f>IFERROR(VLOOKUP(C:C,'Results Data'!A:M,13,FALSE), "Not Found")</f>
        <v>Not Found</v>
      </c>
      <c r="Q503" s="27" t="b">
        <f>AND('RIDE DATA'!$A$5&lt;'Registration Data'!$P503,'RIDE DATA'!$B$5&gt;'Registration Data'!$P503)</f>
        <v>0</v>
      </c>
      <c r="R503" s="27">
        <f>IF(Q503=TRUE,O503*0.03,0)</f>
        <v>0</v>
      </c>
      <c r="S503" s="45"/>
      <c r="T503" s="28" t="e">
        <f>R503+O503</f>
        <v>#VALUE!</v>
      </c>
      <c r="U503" s="29" t="e">
        <f>T503/F503</f>
        <v>#VALUE!</v>
      </c>
      <c r="V503" s="44" t="e">
        <f>IF(U503&gt;100%,((U503-1)*10000),0)</f>
        <v>#VALUE!</v>
      </c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O504" s="26" t="str">
        <f>IFERROR(VLOOKUP(C:C,'Results Data'!A:F,6,FALSE), "Not Found")</f>
        <v>Not Found</v>
      </c>
      <c r="P504" s="27" t="str">
        <f>IFERROR(VLOOKUP(C:C,'Results Data'!A:M,13,FALSE), "Not Found")</f>
        <v>Not Found</v>
      </c>
      <c r="Q504" s="27" t="b">
        <f>AND('RIDE DATA'!$A$5&lt;'Registration Data'!$P504,'RIDE DATA'!$B$5&gt;'Registration Data'!$P504)</f>
        <v>0</v>
      </c>
      <c r="R504" s="27">
        <f>IF(Q504=TRUE,O504*0.03,0)</f>
        <v>0</v>
      </c>
      <c r="S504" s="45"/>
      <c r="T504" s="28" t="e">
        <f>R504+O504</f>
        <v>#VALUE!</v>
      </c>
      <c r="U504" s="29" t="e">
        <f>T504/F504</f>
        <v>#VALUE!</v>
      </c>
      <c r="V504" s="44" t="e">
        <f>IF(U504&gt;100%,((U504-1)*10000),0)</f>
        <v>#VALUE!</v>
      </c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O505" s="26" t="str">
        <f>IFERROR(VLOOKUP(C:C,'Results Data'!A:F,6,FALSE), "Not Found")</f>
        <v>Not Found</v>
      </c>
      <c r="P505" s="27" t="str">
        <f>IFERROR(VLOOKUP(C:C,'Results Data'!A:M,13,FALSE), "Not Found")</f>
        <v>Not Found</v>
      </c>
      <c r="Q505" s="27" t="b">
        <f>AND('RIDE DATA'!$A$5&lt;'Registration Data'!$P505,'RIDE DATA'!$B$5&gt;'Registration Data'!$P505)</f>
        <v>0</v>
      </c>
      <c r="R505" s="27">
        <f>IF(Q505=TRUE,O505*0.03,0)</f>
        <v>0</v>
      </c>
      <c r="S505" s="45"/>
      <c r="T505" s="28" t="e">
        <f>R505+O505</f>
        <v>#VALUE!</v>
      </c>
      <c r="U505" s="29" t="e">
        <f>T505/F505</f>
        <v>#VALUE!</v>
      </c>
      <c r="V505" s="44" t="e">
        <f>IF(U505&gt;100%,((U505-1)*10000),0)</f>
        <v>#VALUE!</v>
      </c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O506" s="26" t="str">
        <f>IFERROR(VLOOKUP(C:C,'Results Data'!A:F,6,FALSE), "Not Found")</f>
        <v>Not Found</v>
      </c>
      <c r="P506" s="27" t="str">
        <f>IFERROR(VLOOKUP(C:C,'Results Data'!A:M,13,FALSE), "Not Found")</f>
        <v>Not Found</v>
      </c>
      <c r="Q506" s="27" t="b">
        <f>AND('RIDE DATA'!$A$5&lt;'Registration Data'!$P506,'RIDE DATA'!$B$5&gt;'Registration Data'!$P506)</f>
        <v>0</v>
      </c>
      <c r="R506" s="27">
        <f>IF(Q506=TRUE,O506*0.03,0)</f>
        <v>0</v>
      </c>
      <c r="S506" s="45"/>
      <c r="T506" s="28" t="e">
        <f>R506+O506</f>
        <v>#VALUE!</v>
      </c>
      <c r="U506" s="29" t="e">
        <f>T506/F506</f>
        <v>#VALUE!</v>
      </c>
      <c r="V506" s="44" t="e">
        <f>IF(U506&gt;100%,((U506-1)*10000),0)</f>
        <v>#VALUE!</v>
      </c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O507" s="26" t="str">
        <f>IFERROR(VLOOKUP(C:C,'Results Data'!A:F,6,FALSE), "Not Found")</f>
        <v>Not Found</v>
      </c>
      <c r="P507" s="27" t="str">
        <f>IFERROR(VLOOKUP(C:C,'Results Data'!A:M,13,FALSE), "Not Found")</f>
        <v>Not Found</v>
      </c>
      <c r="Q507" s="27" t="b">
        <f>AND('RIDE DATA'!$A$5&lt;'Registration Data'!$P507,'RIDE DATA'!$B$5&gt;'Registration Data'!$P507)</f>
        <v>0</v>
      </c>
      <c r="R507" s="27">
        <f>IF(Q507=TRUE,O507*0.03,0)</f>
        <v>0</v>
      </c>
      <c r="S507" s="45"/>
      <c r="T507" s="28" t="e">
        <f>R507+O507</f>
        <v>#VALUE!</v>
      </c>
      <c r="U507" s="29" t="e">
        <f>T507/F507</f>
        <v>#VALUE!</v>
      </c>
      <c r="V507" s="44" t="e">
        <f>IF(U507&gt;100%,((U507-1)*10000),0)</f>
        <v>#VALUE!</v>
      </c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O508" s="26" t="str">
        <f>IFERROR(VLOOKUP(C:C,'Results Data'!A:F,6,FALSE), "Not Found")</f>
        <v>Not Found</v>
      </c>
      <c r="P508" s="27" t="str">
        <f>IFERROR(VLOOKUP(C:C,'Results Data'!A:M,13,FALSE), "Not Found")</f>
        <v>Not Found</v>
      </c>
      <c r="Q508" s="27" t="b">
        <f>AND('RIDE DATA'!$A$5&lt;'Registration Data'!$P508,'RIDE DATA'!$B$5&gt;'Registration Data'!$P508)</f>
        <v>0</v>
      </c>
      <c r="R508" s="27">
        <f>IF(Q508=TRUE,O508*0.03,0)</f>
        <v>0</v>
      </c>
      <c r="S508" s="45"/>
      <c r="T508" s="28" t="e">
        <f>R508+O508</f>
        <v>#VALUE!</v>
      </c>
      <c r="U508" s="29" t="e">
        <f>T508/F508</f>
        <v>#VALUE!</v>
      </c>
      <c r="V508" s="44" t="e">
        <f>IF(U508&gt;100%,((U508-1)*10000),0)</f>
        <v>#VALUE!</v>
      </c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O509" s="26" t="str">
        <f>IFERROR(VLOOKUP(C:C,'Results Data'!A:F,6,FALSE), "Not Found")</f>
        <v>Not Found</v>
      </c>
      <c r="P509" s="27" t="str">
        <f>IFERROR(VLOOKUP(C:C,'Results Data'!A:M,13,FALSE), "Not Found")</f>
        <v>Not Found</v>
      </c>
      <c r="Q509" s="27" t="b">
        <f>AND('RIDE DATA'!$A$5&lt;'Registration Data'!$P509,'RIDE DATA'!$B$5&gt;'Registration Data'!$P509)</f>
        <v>0</v>
      </c>
      <c r="R509" s="27">
        <f>IF(Q509=TRUE,O509*0.03,0)</f>
        <v>0</v>
      </c>
      <c r="S509" s="45"/>
      <c r="T509" s="28" t="e">
        <f>R509+O509</f>
        <v>#VALUE!</v>
      </c>
      <c r="U509" s="29" t="e">
        <f>T509/F509</f>
        <v>#VALUE!</v>
      </c>
      <c r="V509" s="44" t="e">
        <f>IF(U509&gt;100%,((U509-1)*10000),0)</f>
        <v>#VALUE!</v>
      </c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O510" s="26" t="str">
        <f>IFERROR(VLOOKUP(C:C,'Results Data'!A:F,6,FALSE), "Not Found")</f>
        <v>Not Found</v>
      </c>
      <c r="P510" s="27" t="str">
        <f>IFERROR(VLOOKUP(C:C,'Results Data'!A:M,13,FALSE), "Not Found")</f>
        <v>Not Found</v>
      </c>
      <c r="Q510" s="27" t="b">
        <f>AND('RIDE DATA'!$A$5&lt;'Registration Data'!$P510,'RIDE DATA'!$B$5&gt;'Registration Data'!$P510)</f>
        <v>0</v>
      </c>
      <c r="R510" s="27">
        <f>IF(Q510=TRUE,O510*0.03,0)</f>
        <v>0</v>
      </c>
      <c r="S510" s="45"/>
      <c r="T510" s="28" t="e">
        <f>R510+O510</f>
        <v>#VALUE!</v>
      </c>
      <c r="U510" s="29" t="e">
        <f>T510/F510</f>
        <v>#VALUE!</v>
      </c>
      <c r="V510" s="44" t="e">
        <f>IF(U510&gt;100%,((U510-1)*10000),0)</f>
        <v>#VALUE!</v>
      </c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O511" s="26" t="str">
        <f>IFERROR(VLOOKUP(C:C,'Results Data'!A:F,6,FALSE), "Not Found")</f>
        <v>Not Found</v>
      </c>
      <c r="P511" s="27" t="str">
        <f>IFERROR(VLOOKUP(C:C,'Results Data'!A:M,13,FALSE), "Not Found")</f>
        <v>Not Found</v>
      </c>
      <c r="Q511" s="27" t="b">
        <f>AND('RIDE DATA'!$A$5&lt;'Registration Data'!$P511,'RIDE DATA'!$B$5&gt;'Registration Data'!$P511)</f>
        <v>0</v>
      </c>
      <c r="R511" s="27">
        <f>IF(Q511=TRUE,O511*0.03,0)</f>
        <v>0</v>
      </c>
      <c r="S511" s="45"/>
      <c r="T511" s="28" t="e">
        <f>R511+O511</f>
        <v>#VALUE!</v>
      </c>
      <c r="U511" s="29" t="e">
        <f>T511/F511</f>
        <v>#VALUE!</v>
      </c>
      <c r="V511" s="44" t="e">
        <f>IF(U511&gt;100%,((U511-1)*10000),0)</f>
        <v>#VALUE!</v>
      </c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O512" s="26" t="str">
        <f>IFERROR(VLOOKUP(C:C,'Results Data'!A:F,6,FALSE), "Not Found")</f>
        <v>Not Found</v>
      </c>
      <c r="P512" s="27" t="str">
        <f>IFERROR(VLOOKUP(C:C,'Results Data'!A:M,13,FALSE), "Not Found")</f>
        <v>Not Found</v>
      </c>
      <c r="Q512" s="27" t="b">
        <f>AND('RIDE DATA'!$A$5&lt;'Registration Data'!$P512,'RIDE DATA'!$B$5&gt;'Registration Data'!$P512)</f>
        <v>0</v>
      </c>
      <c r="R512" s="27">
        <f>IF(Q512=TRUE,O512*0.03,0)</f>
        <v>0</v>
      </c>
      <c r="S512" s="45"/>
      <c r="T512" s="28" t="e">
        <f>R512+O512</f>
        <v>#VALUE!</v>
      </c>
      <c r="U512" s="29" t="e">
        <f>T512/F512</f>
        <v>#VALUE!</v>
      </c>
      <c r="V512" s="44" t="e">
        <f>IF(U512&gt;100%,((U512-1)*10000),0)</f>
        <v>#VALUE!</v>
      </c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O513" s="26" t="str">
        <f>IFERROR(VLOOKUP(C:C,'Results Data'!A:F,6,FALSE), "Not Found")</f>
        <v>Not Found</v>
      </c>
      <c r="P513" s="27" t="str">
        <f>IFERROR(VLOOKUP(C:C,'Results Data'!A:M,13,FALSE), "Not Found")</f>
        <v>Not Found</v>
      </c>
      <c r="Q513" s="27" t="b">
        <f>AND('RIDE DATA'!$A$5&lt;'Registration Data'!$P513,'RIDE DATA'!$B$5&gt;'Registration Data'!$P513)</f>
        <v>0</v>
      </c>
      <c r="R513" s="27">
        <f>IF(Q513=TRUE,O513*0.03,0)</f>
        <v>0</v>
      </c>
      <c r="S513" s="45"/>
      <c r="T513" s="28" t="e">
        <f>R513+O513</f>
        <v>#VALUE!</v>
      </c>
      <c r="U513" s="29" t="e">
        <f>T513/F513</f>
        <v>#VALUE!</v>
      </c>
      <c r="V513" s="44" t="e">
        <f>IF(U513&gt;100%,((U513-1)*10000),0)</f>
        <v>#VALUE!</v>
      </c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O514" s="26" t="str">
        <f>IFERROR(VLOOKUP(C:C,'Results Data'!A:F,6,FALSE), "Not Found")</f>
        <v>Not Found</v>
      </c>
      <c r="P514" s="27" t="str">
        <f>IFERROR(VLOOKUP(C:C,'Results Data'!A:M,13,FALSE), "Not Found")</f>
        <v>Not Found</v>
      </c>
      <c r="Q514" s="27" t="b">
        <f>AND('RIDE DATA'!$A$5&lt;'Registration Data'!$P514,'RIDE DATA'!$B$5&gt;'Registration Data'!$P514)</f>
        <v>0</v>
      </c>
      <c r="R514" s="27">
        <f>IF(Q514=TRUE,O514*0.03,0)</f>
        <v>0</v>
      </c>
      <c r="S514" s="45"/>
      <c r="T514" s="28" t="e">
        <f>R514+O514</f>
        <v>#VALUE!</v>
      </c>
      <c r="U514" s="29" t="e">
        <f>T514/F514</f>
        <v>#VALUE!</v>
      </c>
      <c r="V514" s="44" t="e">
        <f>IF(U514&gt;100%,((U514-1)*10000),0)</f>
        <v>#VALUE!</v>
      </c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O515" s="26" t="str">
        <f>IFERROR(VLOOKUP(C:C,'Results Data'!A:F,6,FALSE), "Not Found")</f>
        <v>Not Found</v>
      </c>
      <c r="P515" s="27" t="str">
        <f>IFERROR(VLOOKUP(C:C,'Results Data'!A:M,13,FALSE), "Not Found")</f>
        <v>Not Found</v>
      </c>
      <c r="Q515" s="27" t="b">
        <f>AND('RIDE DATA'!$A$5&lt;'Registration Data'!$P515,'RIDE DATA'!$B$5&gt;'Registration Data'!$P515)</f>
        <v>0</v>
      </c>
      <c r="R515" s="27">
        <f>IF(Q515=TRUE,O515*0.03,0)</f>
        <v>0</v>
      </c>
      <c r="S515" s="45"/>
      <c r="T515" s="28" t="e">
        <f>R515+O515</f>
        <v>#VALUE!</v>
      </c>
      <c r="U515" s="29" t="e">
        <f>T515/F515</f>
        <v>#VALUE!</v>
      </c>
      <c r="V515" s="44" t="e">
        <f>IF(U515&gt;100%,((U515-1)*10000),0)</f>
        <v>#VALUE!</v>
      </c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O516" s="26" t="str">
        <f>IFERROR(VLOOKUP(C:C,'Results Data'!A:F,6,FALSE), "Not Found")</f>
        <v>Not Found</v>
      </c>
      <c r="P516" s="27" t="str">
        <f>IFERROR(VLOOKUP(C:C,'Results Data'!A:M,13,FALSE), "Not Found")</f>
        <v>Not Found</v>
      </c>
      <c r="Q516" s="27" t="b">
        <f>AND('RIDE DATA'!$A$5&lt;'Registration Data'!$P516,'RIDE DATA'!$B$5&gt;'Registration Data'!$P516)</f>
        <v>0</v>
      </c>
      <c r="R516" s="27">
        <f>IF(Q516=TRUE,O516*0.03,0)</f>
        <v>0</v>
      </c>
      <c r="S516" s="45"/>
      <c r="T516" s="28" t="e">
        <f>R516+O516</f>
        <v>#VALUE!</v>
      </c>
      <c r="U516" s="29" t="e">
        <f>T516/F516</f>
        <v>#VALUE!</v>
      </c>
      <c r="V516" s="44" t="e">
        <f>IF(U516&gt;100%,((U516-1)*10000),0)</f>
        <v>#VALUE!</v>
      </c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O517" s="26" t="str">
        <f>IFERROR(VLOOKUP(C:C,'Results Data'!A:F,6,FALSE), "Not Found")</f>
        <v>Not Found</v>
      </c>
      <c r="P517" s="27" t="str">
        <f>IFERROR(VLOOKUP(C:C,'Results Data'!A:M,13,FALSE), "Not Found")</f>
        <v>Not Found</v>
      </c>
      <c r="Q517" s="27" t="b">
        <f>AND('RIDE DATA'!$A$5&lt;'Registration Data'!$P517,'RIDE DATA'!$B$5&gt;'Registration Data'!$P517)</f>
        <v>0</v>
      </c>
      <c r="R517" s="27">
        <f>IF(Q517=TRUE,O517*0.03,0)</f>
        <v>0</v>
      </c>
      <c r="S517" s="45"/>
      <c r="T517" s="28" t="e">
        <f>R517+O517</f>
        <v>#VALUE!</v>
      </c>
      <c r="U517" s="29" t="e">
        <f>T517/F517</f>
        <v>#VALUE!</v>
      </c>
      <c r="V517" s="44" t="e">
        <f>IF(U517&gt;100%,((U517-1)*10000),0)</f>
        <v>#VALUE!</v>
      </c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O518" s="26" t="str">
        <f>IFERROR(VLOOKUP(C:C,'Results Data'!A:F,6,FALSE), "Not Found")</f>
        <v>Not Found</v>
      </c>
      <c r="P518" s="27" t="str">
        <f>IFERROR(VLOOKUP(C:C,'Results Data'!A:M,13,FALSE), "Not Found")</f>
        <v>Not Found</v>
      </c>
      <c r="Q518" s="27" t="b">
        <f>AND('RIDE DATA'!$A$5&lt;'Registration Data'!$P518,'RIDE DATA'!$B$5&gt;'Registration Data'!$P518)</f>
        <v>0</v>
      </c>
      <c r="R518" s="27">
        <f>IF(Q518=TRUE,O518*0.03,0)</f>
        <v>0</v>
      </c>
      <c r="S518" s="45"/>
      <c r="T518" s="28" t="e">
        <f>R518+O518</f>
        <v>#VALUE!</v>
      </c>
      <c r="U518" s="29" t="e">
        <f>T518/F518</f>
        <v>#VALUE!</v>
      </c>
      <c r="V518" s="44" t="e">
        <f>IF(U518&gt;100%,((U518-1)*10000),0)</f>
        <v>#VALUE!</v>
      </c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O519" s="26" t="str">
        <f>IFERROR(VLOOKUP(C:C,'Results Data'!A:F,6,FALSE), "Not Found")</f>
        <v>Not Found</v>
      </c>
      <c r="P519" s="27" t="str">
        <f>IFERROR(VLOOKUP(C:C,'Results Data'!A:M,13,FALSE), "Not Found")</f>
        <v>Not Found</v>
      </c>
      <c r="Q519" s="27" t="b">
        <f>AND('RIDE DATA'!$A$5&lt;'Registration Data'!$P519,'RIDE DATA'!$B$5&gt;'Registration Data'!$P519)</f>
        <v>0</v>
      </c>
      <c r="R519" s="27">
        <f>IF(Q519=TRUE,O519*0.03,0)</f>
        <v>0</v>
      </c>
      <c r="S519" s="45"/>
      <c r="T519" s="28" t="e">
        <f>R519+O519</f>
        <v>#VALUE!</v>
      </c>
      <c r="U519" s="29" t="e">
        <f>T519/F519</f>
        <v>#VALUE!</v>
      </c>
      <c r="V519" s="44" t="e">
        <f>IF(U519&gt;100%,((U519-1)*10000),0)</f>
        <v>#VALUE!</v>
      </c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O520" s="26" t="str">
        <f>IFERROR(VLOOKUP(C:C,'Results Data'!A:F,6,FALSE), "Not Found")</f>
        <v>Not Found</v>
      </c>
      <c r="P520" s="27" t="str">
        <f>IFERROR(VLOOKUP(C:C,'Results Data'!A:M,13,FALSE), "Not Found")</f>
        <v>Not Found</v>
      </c>
      <c r="Q520" s="27" t="b">
        <f>AND('RIDE DATA'!$A$5&lt;'Registration Data'!$P520,'RIDE DATA'!$B$5&gt;'Registration Data'!$P520)</f>
        <v>0</v>
      </c>
      <c r="R520" s="27">
        <f>IF(Q520=TRUE,O520*0.03,0)</f>
        <v>0</v>
      </c>
      <c r="S520" s="45"/>
      <c r="T520" s="28" t="e">
        <f>R520+O520</f>
        <v>#VALUE!</v>
      </c>
      <c r="U520" s="29" t="e">
        <f>T520/F520</f>
        <v>#VALUE!</v>
      </c>
      <c r="V520" s="44" t="e">
        <f>IF(U520&gt;100%,((U520-1)*10000),0)</f>
        <v>#VALUE!</v>
      </c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O521" s="26" t="str">
        <f>IFERROR(VLOOKUP(C:C,'Results Data'!A:F,6,FALSE), "Not Found")</f>
        <v>Not Found</v>
      </c>
      <c r="P521" s="27" t="str">
        <f>IFERROR(VLOOKUP(C:C,'Results Data'!A:M,13,FALSE), "Not Found")</f>
        <v>Not Found</v>
      </c>
      <c r="Q521" s="27" t="b">
        <f>AND('RIDE DATA'!$A$5&lt;'Registration Data'!$P521,'RIDE DATA'!$B$5&gt;'Registration Data'!$P521)</f>
        <v>0</v>
      </c>
      <c r="R521" s="27">
        <f>IF(Q521=TRUE,O521*0.03,0)</f>
        <v>0</v>
      </c>
      <c r="S521" s="45"/>
      <c r="T521" s="28" t="e">
        <f>R521+O521</f>
        <v>#VALUE!</v>
      </c>
      <c r="U521" s="29" t="e">
        <f>T521/F521</f>
        <v>#VALUE!</v>
      </c>
      <c r="V521" s="44" t="e">
        <f>IF(U521&gt;100%,((U521-1)*10000),0)</f>
        <v>#VALUE!</v>
      </c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O522" s="26" t="str">
        <f>IFERROR(VLOOKUP(C:C,'Results Data'!A:F,6,FALSE), "Not Found")</f>
        <v>Not Found</v>
      </c>
      <c r="P522" s="27" t="str">
        <f>IFERROR(VLOOKUP(C:C,'Results Data'!A:M,13,FALSE), "Not Found")</f>
        <v>Not Found</v>
      </c>
      <c r="Q522" s="27" t="b">
        <f>AND('RIDE DATA'!$A$5&lt;'Registration Data'!$P522,'RIDE DATA'!$B$5&gt;'Registration Data'!$P522)</f>
        <v>0</v>
      </c>
      <c r="R522" s="27">
        <f>IF(Q522=TRUE,O522*0.03,0)</f>
        <v>0</v>
      </c>
      <c r="S522" s="45"/>
      <c r="T522" s="28" t="e">
        <f>R522+O522</f>
        <v>#VALUE!</v>
      </c>
      <c r="U522" s="29" t="e">
        <f>T522/F522</f>
        <v>#VALUE!</v>
      </c>
      <c r="V522" s="44" t="e">
        <f>IF(U522&gt;100%,((U522-1)*10000),0)</f>
        <v>#VALUE!</v>
      </c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O523" s="26" t="str">
        <f>IFERROR(VLOOKUP(C:C,'Results Data'!A:F,6,FALSE), "Not Found")</f>
        <v>Not Found</v>
      </c>
      <c r="P523" s="27" t="str">
        <f>IFERROR(VLOOKUP(C:C,'Results Data'!A:M,13,FALSE), "Not Found")</f>
        <v>Not Found</v>
      </c>
      <c r="Q523" s="27" t="b">
        <f>AND('RIDE DATA'!$A$5&lt;'Registration Data'!$P523,'RIDE DATA'!$B$5&gt;'Registration Data'!$P523)</f>
        <v>0</v>
      </c>
      <c r="R523" s="27">
        <f>IF(Q523=TRUE,O523*0.03,0)</f>
        <v>0</v>
      </c>
      <c r="S523" s="45"/>
      <c r="T523" s="28" t="e">
        <f>R523+O523</f>
        <v>#VALUE!</v>
      </c>
      <c r="U523" s="29" t="e">
        <f>T523/F523</f>
        <v>#VALUE!</v>
      </c>
      <c r="V523" s="44" t="e">
        <f>IF(U523&gt;100%,((U523-1)*10000),0)</f>
        <v>#VALUE!</v>
      </c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O524" s="26" t="str">
        <f>IFERROR(VLOOKUP(C:C,'Results Data'!A:F,6,FALSE), "Not Found")</f>
        <v>Not Found</v>
      </c>
      <c r="P524" s="27" t="str">
        <f>IFERROR(VLOOKUP(C:C,'Results Data'!A:M,13,FALSE), "Not Found")</f>
        <v>Not Found</v>
      </c>
      <c r="Q524" s="27" t="b">
        <f>AND('RIDE DATA'!$A$5&lt;'Registration Data'!$P524,'RIDE DATA'!$B$5&gt;'Registration Data'!$P524)</f>
        <v>0</v>
      </c>
      <c r="R524" s="27">
        <f>IF(Q524=TRUE,O524*0.03,0)</f>
        <v>0</v>
      </c>
      <c r="S524" s="45"/>
      <c r="T524" s="28" t="e">
        <f>R524+O524</f>
        <v>#VALUE!</v>
      </c>
      <c r="U524" s="29" t="e">
        <f>T524/F524</f>
        <v>#VALUE!</v>
      </c>
      <c r="V524" s="44" t="e">
        <f>IF(U524&gt;100%,((U524-1)*10000),0)</f>
        <v>#VALUE!</v>
      </c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O525" s="26" t="str">
        <f>IFERROR(VLOOKUP(C:C,'Results Data'!A:F,6,FALSE), "Not Found")</f>
        <v>Not Found</v>
      </c>
      <c r="P525" s="27" t="str">
        <f>IFERROR(VLOOKUP(C:C,'Results Data'!A:M,13,FALSE), "Not Found")</f>
        <v>Not Found</v>
      </c>
      <c r="Q525" s="27" t="b">
        <f>AND('RIDE DATA'!$A$5&lt;'Registration Data'!$P525,'RIDE DATA'!$B$5&gt;'Registration Data'!$P525)</f>
        <v>0</v>
      </c>
      <c r="R525" s="27">
        <f>IF(Q525=TRUE,O525*0.03,0)</f>
        <v>0</v>
      </c>
      <c r="S525" s="45"/>
      <c r="T525" s="28" t="e">
        <f>R525+O525</f>
        <v>#VALUE!</v>
      </c>
      <c r="U525" s="29" t="e">
        <f>T525/F525</f>
        <v>#VALUE!</v>
      </c>
      <c r="V525" s="44" t="e">
        <f>IF(U525&gt;100%,((U525-1)*10000),0)</f>
        <v>#VALUE!</v>
      </c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O526" s="26" t="str">
        <f>IFERROR(VLOOKUP(C:C,'Results Data'!A:F,6,FALSE), "Not Found")</f>
        <v>Not Found</v>
      </c>
      <c r="P526" s="27" t="str">
        <f>IFERROR(VLOOKUP(C:C,'Results Data'!A:M,13,FALSE), "Not Found")</f>
        <v>Not Found</v>
      </c>
      <c r="Q526" s="27" t="b">
        <f>AND('RIDE DATA'!$A$5&lt;'Registration Data'!$P526,'RIDE DATA'!$B$5&gt;'Registration Data'!$P526)</f>
        <v>0</v>
      </c>
      <c r="R526" s="27">
        <f>IF(Q526=TRUE,O526*0.03,0)</f>
        <v>0</v>
      </c>
      <c r="S526" s="45"/>
      <c r="T526" s="28" t="e">
        <f>R526+O526</f>
        <v>#VALUE!</v>
      </c>
      <c r="U526" s="29" t="e">
        <f>T526/F526</f>
        <v>#VALUE!</v>
      </c>
      <c r="V526" s="44" t="e">
        <f>IF(U526&gt;100%,((U526-1)*10000),0)</f>
        <v>#VALUE!</v>
      </c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O527" s="26" t="str">
        <f>IFERROR(VLOOKUP(C:C,'Results Data'!A:F,6,FALSE), "Not Found")</f>
        <v>Not Found</v>
      </c>
      <c r="P527" s="27" t="str">
        <f>IFERROR(VLOOKUP(C:C,'Results Data'!A:M,13,FALSE), "Not Found")</f>
        <v>Not Found</v>
      </c>
      <c r="Q527" s="27" t="b">
        <f>AND('RIDE DATA'!$A$5&lt;'Registration Data'!$P527,'RIDE DATA'!$B$5&gt;'Registration Data'!$P527)</f>
        <v>0</v>
      </c>
      <c r="R527" s="27">
        <f>IF(Q527=TRUE,O527*0.03,0)</f>
        <v>0</v>
      </c>
      <c r="S527" s="45"/>
      <c r="T527" s="28" t="e">
        <f>R527+O527</f>
        <v>#VALUE!</v>
      </c>
      <c r="U527" s="29" t="e">
        <f>T527/F527</f>
        <v>#VALUE!</v>
      </c>
      <c r="V527" s="44" t="e">
        <f>IF(U527&gt;100%,((U527-1)*10000),0)</f>
        <v>#VALUE!</v>
      </c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O528" s="26" t="str">
        <f>IFERROR(VLOOKUP(C:C,'Results Data'!A:F,6,FALSE), "Not Found")</f>
        <v>Not Found</v>
      </c>
      <c r="P528" s="27" t="str">
        <f>IFERROR(VLOOKUP(C:C,'Results Data'!A:M,13,FALSE), "Not Found")</f>
        <v>Not Found</v>
      </c>
      <c r="Q528" s="27" t="b">
        <f>AND('RIDE DATA'!$A$5&lt;'Registration Data'!$P528,'RIDE DATA'!$B$5&gt;'Registration Data'!$P528)</f>
        <v>0</v>
      </c>
      <c r="R528" s="27">
        <f>IF(Q528=TRUE,O528*0.03,0)</f>
        <v>0</v>
      </c>
      <c r="S528" s="45"/>
      <c r="T528" s="28" t="e">
        <f>R528+O528</f>
        <v>#VALUE!</v>
      </c>
      <c r="U528" s="29" t="e">
        <f>T528/F528</f>
        <v>#VALUE!</v>
      </c>
      <c r="V528" s="44" t="e">
        <f>IF(U528&gt;100%,((U528-1)*10000),0)</f>
        <v>#VALUE!</v>
      </c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O529" s="26" t="str">
        <f>IFERROR(VLOOKUP(C:C,'Results Data'!A:F,6,FALSE), "Not Found")</f>
        <v>Not Found</v>
      </c>
      <c r="P529" s="27" t="str">
        <f>IFERROR(VLOOKUP(C:C,'Results Data'!A:M,13,FALSE), "Not Found")</f>
        <v>Not Found</v>
      </c>
      <c r="Q529" s="27" t="b">
        <f>AND('RIDE DATA'!$A$5&lt;'Registration Data'!$P529,'RIDE DATA'!$B$5&gt;'Registration Data'!$P529)</f>
        <v>0</v>
      </c>
      <c r="R529" s="27">
        <f>IF(Q529=TRUE,O529*0.03,0)</f>
        <v>0</v>
      </c>
      <c r="S529" s="45"/>
      <c r="T529" s="28" t="e">
        <f>R529+O529</f>
        <v>#VALUE!</v>
      </c>
      <c r="U529" s="29" t="e">
        <f>T529/F529</f>
        <v>#VALUE!</v>
      </c>
      <c r="V529" s="44" t="e">
        <f>IF(U529&gt;100%,((U529-1)*10000),0)</f>
        <v>#VALUE!</v>
      </c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O530" s="26" t="str">
        <f>IFERROR(VLOOKUP(C:C,'Results Data'!A:F,6,FALSE), "Not Found")</f>
        <v>Not Found</v>
      </c>
      <c r="P530" s="27" t="str">
        <f>IFERROR(VLOOKUP(C:C,'Results Data'!A:M,13,FALSE), "Not Found")</f>
        <v>Not Found</v>
      </c>
      <c r="Q530" s="27" t="b">
        <f>AND('RIDE DATA'!$A$5&lt;'Registration Data'!$P530,'RIDE DATA'!$B$5&gt;'Registration Data'!$P530)</f>
        <v>0</v>
      </c>
      <c r="R530" s="27">
        <f>IF(Q530=TRUE,O530*0.03,0)</f>
        <v>0</v>
      </c>
      <c r="S530" s="45"/>
      <c r="T530" s="28" t="e">
        <f>R530+O530</f>
        <v>#VALUE!</v>
      </c>
      <c r="U530" s="29" t="e">
        <f>T530/F530</f>
        <v>#VALUE!</v>
      </c>
      <c r="V530" s="44" t="e">
        <f>IF(U530&gt;100%,((U530-1)*10000),0)</f>
        <v>#VALUE!</v>
      </c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O531" s="26" t="str">
        <f>IFERROR(VLOOKUP(C:C,'Results Data'!A:F,6,FALSE), "Not Found")</f>
        <v>Not Found</v>
      </c>
      <c r="P531" s="27" t="str">
        <f>IFERROR(VLOOKUP(C:C,'Results Data'!A:M,13,FALSE), "Not Found")</f>
        <v>Not Found</v>
      </c>
      <c r="Q531" s="27" t="b">
        <f>AND('RIDE DATA'!$A$5&lt;'Registration Data'!$P531,'RIDE DATA'!$B$5&gt;'Registration Data'!$P531)</f>
        <v>0</v>
      </c>
      <c r="R531" s="27">
        <f>IF(Q531=TRUE,O531*0.03,0)</f>
        <v>0</v>
      </c>
      <c r="S531" s="45"/>
      <c r="T531" s="28" t="e">
        <f>R531+O531</f>
        <v>#VALUE!</v>
      </c>
      <c r="U531" s="29" t="e">
        <f>T531/F531</f>
        <v>#VALUE!</v>
      </c>
      <c r="V531" s="44" t="e">
        <f>IF(U531&gt;100%,((U531-1)*10000),0)</f>
        <v>#VALUE!</v>
      </c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O532" s="26" t="str">
        <f>IFERROR(VLOOKUP(C:C,'Results Data'!A:F,6,FALSE), "Not Found")</f>
        <v>Not Found</v>
      </c>
      <c r="P532" s="27" t="str">
        <f>IFERROR(VLOOKUP(C:C,'Results Data'!A:M,13,FALSE), "Not Found")</f>
        <v>Not Found</v>
      </c>
      <c r="Q532" s="27" t="b">
        <f>AND('RIDE DATA'!$A$5&lt;'Registration Data'!$P532,'RIDE DATA'!$B$5&gt;'Registration Data'!$P532)</f>
        <v>0</v>
      </c>
      <c r="R532" s="27">
        <f>IF(Q532=TRUE,O532*0.03,0)</f>
        <v>0</v>
      </c>
      <c r="S532" s="45"/>
      <c r="T532" s="28" t="e">
        <f>R532+O532</f>
        <v>#VALUE!</v>
      </c>
      <c r="U532" s="29" t="e">
        <f>T532/F532</f>
        <v>#VALUE!</v>
      </c>
      <c r="V532" s="44" t="e">
        <f>IF(U532&gt;100%,((U532-1)*10000),0)</f>
        <v>#VALUE!</v>
      </c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O533" s="26" t="str">
        <f>IFERROR(VLOOKUP(C:C,'Results Data'!A:F,6,FALSE), "Not Found")</f>
        <v>Not Found</v>
      </c>
      <c r="P533" s="27" t="str">
        <f>IFERROR(VLOOKUP(C:C,'Results Data'!A:M,13,FALSE), "Not Found")</f>
        <v>Not Found</v>
      </c>
      <c r="Q533" s="27" t="b">
        <f>AND('RIDE DATA'!$A$5&lt;'Registration Data'!$P533,'RIDE DATA'!$B$5&gt;'Registration Data'!$P533)</f>
        <v>0</v>
      </c>
      <c r="R533" s="27">
        <f>IF(Q533=TRUE,O533*0.03,0)</f>
        <v>0</v>
      </c>
      <c r="S533" s="45"/>
      <c r="T533" s="28" t="e">
        <f>R533+O533</f>
        <v>#VALUE!</v>
      </c>
      <c r="U533" s="29" t="e">
        <f>T533/F533</f>
        <v>#VALUE!</v>
      </c>
      <c r="V533" s="44" t="e">
        <f>IF(U533&gt;100%,((U533-1)*10000),0)</f>
        <v>#VALUE!</v>
      </c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O534" s="26" t="str">
        <f>IFERROR(VLOOKUP(C:C,'Results Data'!A:F,6,FALSE), "Not Found")</f>
        <v>Not Found</v>
      </c>
      <c r="P534" s="27" t="str">
        <f>IFERROR(VLOOKUP(C:C,'Results Data'!A:M,13,FALSE), "Not Found")</f>
        <v>Not Found</v>
      </c>
      <c r="Q534" s="27" t="b">
        <f>AND('RIDE DATA'!$A$5&lt;'Registration Data'!$P534,'RIDE DATA'!$B$5&gt;'Registration Data'!$P534)</f>
        <v>0</v>
      </c>
      <c r="R534" s="27">
        <f>IF(Q534=TRUE,O534*0.03,0)</f>
        <v>0</v>
      </c>
      <c r="S534" s="45"/>
      <c r="T534" s="28" t="e">
        <f>R534+O534</f>
        <v>#VALUE!</v>
      </c>
      <c r="U534" s="29" t="e">
        <f>T534/F534</f>
        <v>#VALUE!</v>
      </c>
      <c r="V534" s="44" t="e">
        <f>IF(U534&gt;100%,((U534-1)*10000),0)</f>
        <v>#VALUE!</v>
      </c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O535" s="26" t="str">
        <f>IFERROR(VLOOKUP(C:C,'Results Data'!A:F,6,FALSE), "Not Found")</f>
        <v>Not Found</v>
      </c>
      <c r="P535" s="27" t="str">
        <f>IFERROR(VLOOKUP(C:C,'Results Data'!A:M,13,FALSE), "Not Found")</f>
        <v>Not Found</v>
      </c>
      <c r="Q535" s="27" t="b">
        <f>AND('RIDE DATA'!$A$5&lt;'Registration Data'!$P535,'RIDE DATA'!$B$5&gt;'Registration Data'!$P535)</f>
        <v>0</v>
      </c>
      <c r="R535" s="27">
        <f>IF(Q535=TRUE,O535*0.03,0)</f>
        <v>0</v>
      </c>
      <c r="S535" s="45"/>
      <c r="T535" s="28" t="e">
        <f>R535+O535</f>
        <v>#VALUE!</v>
      </c>
      <c r="U535" s="29" t="e">
        <f>T535/F535</f>
        <v>#VALUE!</v>
      </c>
      <c r="V535" s="44" t="e">
        <f>IF(U535&gt;100%,((U535-1)*10000),0)</f>
        <v>#VALUE!</v>
      </c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O536" s="26" t="str">
        <f>IFERROR(VLOOKUP(C:C,'Results Data'!A:F,6,FALSE), "Not Found")</f>
        <v>Not Found</v>
      </c>
      <c r="P536" s="27" t="str">
        <f>IFERROR(VLOOKUP(C:C,'Results Data'!A:M,13,FALSE), "Not Found")</f>
        <v>Not Found</v>
      </c>
      <c r="Q536" s="27" t="b">
        <f>AND('RIDE DATA'!$A$5&lt;'Registration Data'!$P536,'RIDE DATA'!$B$5&gt;'Registration Data'!$P536)</f>
        <v>0</v>
      </c>
      <c r="R536" s="27">
        <f>IF(Q536=TRUE,O536*0.03,0)</f>
        <v>0</v>
      </c>
      <c r="S536" s="45"/>
      <c r="T536" s="28" t="e">
        <f>R536+O536</f>
        <v>#VALUE!</v>
      </c>
      <c r="U536" s="29" t="e">
        <f>T536/F536</f>
        <v>#VALUE!</v>
      </c>
      <c r="V536" s="44" t="e">
        <f>IF(U536&gt;100%,((U536-1)*10000),0)</f>
        <v>#VALUE!</v>
      </c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O537" s="26" t="str">
        <f>IFERROR(VLOOKUP(C:C,'Results Data'!A:F,6,FALSE), "Not Found")</f>
        <v>Not Found</v>
      </c>
      <c r="P537" s="27" t="str">
        <f>IFERROR(VLOOKUP(C:C,'Results Data'!A:M,13,FALSE), "Not Found")</f>
        <v>Not Found</v>
      </c>
      <c r="Q537" s="27" t="b">
        <f>AND('RIDE DATA'!$A$5&lt;'Registration Data'!$P537,'RIDE DATA'!$B$5&gt;'Registration Data'!$P537)</f>
        <v>0</v>
      </c>
      <c r="R537" s="27">
        <f>IF(Q537=TRUE,O537*0.03,0)</f>
        <v>0</v>
      </c>
      <c r="S537" s="45"/>
      <c r="T537" s="28" t="e">
        <f>R537+O537</f>
        <v>#VALUE!</v>
      </c>
      <c r="U537" s="29" t="e">
        <f>T537/F537</f>
        <v>#VALUE!</v>
      </c>
      <c r="V537" s="44" t="e">
        <f>IF(U537&gt;100%,((U537-1)*10000),0)</f>
        <v>#VALUE!</v>
      </c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O538" s="26" t="str">
        <f>IFERROR(VLOOKUP(C:C,'Results Data'!A:F,6,FALSE), "Not Found")</f>
        <v>Not Found</v>
      </c>
      <c r="P538" s="27" t="str">
        <f>IFERROR(VLOOKUP(C:C,'Results Data'!A:M,13,FALSE), "Not Found")</f>
        <v>Not Found</v>
      </c>
      <c r="Q538" s="27" t="b">
        <f>AND('RIDE DATA'!$A$5&lt;'Registration Data'!$P538,'RIDE DATA'!$B$5&gt;'Registration Data'!$P538)</f>
        <v>0</v>
      </c>
      <c r="R538" s="27">
        <f>IF(Q538=TRUE,O538*0.03,0)</f>
        <v>0</v>
      </c>
      <c r="S538" s="45"/>
      <c r="T538" s="28" t="e">
        <f>R538+O538</f>
        <v>#VALUE!</v>
      </c>
      <c r="U538" s="29" t="e">
        <f>T538/F538</f>
        <v>#VALUE!</v>
      </c>
      <c r="V538" s="44" t="e">
        <f>IF(U538&gt;100%,((U538-1)*10000),0)</f>
        <v>#VALUE!</v>
      </c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O539" s="26" t="str">
        <f>IFERROR(VLOOKUP(C:C,'Results Data'!A:F,6,FALSE), "Not Found")</f>
        <v>Not Found</v>
      </c>
      <c r="P539" s="27" t="str">
        <f>IFERROR(VLOOKUP(C:C,'Results Data'!A:M,13,FALSE), "Not Found")</f>
        <v>Not Found</v>
      </c>
      <c r="Q539" s="27" t="b">
        <f>AND('RIDE DATA'!$A$5&lt;'Registration Data'!$P539,'RIDE DATA'!$B$5&gt;'Registration Data'!$P539)</f>
        <v>0</v>
      </c>
      <c r="R539" s="27">
        <f>IF(Q539=TRUE,O539*0.03,0)</f>
        <v>0</v>
      </c>
      <c r="S539" s="45"/>
      <c r="T539" s="28" t="e">
        <f>R539+O539</f>
        <v>#VALUE!</v>
      </c>
      <c r="U539" s="29" t="e">
        <f>T539/F539</f>
        <v>#VALUE!</v>
      </c>
      <c r="V539" s="44" t="e">
        <f>IF(U539&gt;100%,((U539-1)*10000),0)</f>
        <v>#VALUE!</v>
      </c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O540" s="26" t="str">
        <f>IFERROR(VLOOKUP(C:C,'Results Data'!A:F,6,FALSE), "Not Found")</f>
        <v>Not Found</v>
      </c>
      <c r="P540" s="27" t="str">
        <f>IFERROR(VLOOKUP(C:C,'Results Data'!A:M,13,FALSE), "Not Found")</f>
        <v>Not Found</v>
      </c>
      <c r="Q540" s="27" t="b">
        <f>AND('RIDE DATA'!$A$5&lt;'Registration Data'!$P540,'RIDE DATA'!$B$5&gt;'Registration Data'!$P540)</f>
        <v>0</v>
      </c>
      <c r="R540" s="27">
        <f>IF(Q540=TRUE,O540*0.03,0)</f>
        <v>0</v>
      </c>
      <c r="S540" s="45"/>
      <c r="T540" s="28" t="e">
        <f>R540+O540</f>
        <v>#VALUE!</v>
      </c>
      <c r="U540" s="29" t="e">
        <f>T540/F540</f>
        <v>#VALUE!</v>
      </c>
      <c r="V540" s="44" t="e">
        <f>IF(U540&gt;100%,((U540-1)*10000),0)</f>
        <v>#VALUE!</v>
      </c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O541" s="26" t="str">
        <f>IFERROR(VLOOKUP(C:C,'Results Data'!A:F,6,FALSE), "Not Found")</f>
        <v>Not Found</v>
      </c>
      <c r="P541" s="27" t="str">
        <f>IFERROR(VLOOKUP(C:C,'Results Data'!A:M,13,FALSE), "Not Found")</f>
        <v>Not Found</v>
      </c>
      <c r="Q541" s="27" t="b">
        <f>AND('RIDE DATA'!$A$5&lt;'Registration Data'!$P541,'RIDE DATA'!$B$5&gt;'Registration Data'!$P541)</f>
        <v>0</v>
      </c>
      <c r="R541" s="27">
        <f>IF(Q541=TRUE,O541*0.03,0)</f>
        <v>0</v>
      </c>
      <c r="S541" s="45"/>
      <c r="T541" s="28" t="e">
        <f>R541+O541</f>
        <v>#VALUE!</v>
      </c>
      <c r="U541" s="29" t="e">
        <f>T541/F541</f>
        <v>#VALUE!</v>
      </c>
      <c r="V541" s="44" t="e">
        <f>IF(U541&gt;100%,((U541-1)*10000),0)</f>
        <v>#VALUE!</v>
      </c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O542" s="26" t="str">
        <f>IFERROR(VLOOKUP(C:C,'Results Data'!A:F,6,FALSE), "Not Found")</f>
        <v>Not Found</v>
      </c>
      <c r="P542" s="27" t="str">
        <f>IFERROR(VLOOKUP(C:C,'Results Data'!A:M,13,FALSE), "Not Found")</f>
        <v>Not Found</v>
      </c>
      <c r="Q542" s="27" t="b">
        <f>AND('RIDE DATA'!$A$5&lt;'Registration Data'!$P542,'RIDE DATA'!$B$5&gt;'Registration Data'!$P542)</f>
        <v>0</v>
      </c>
      <c r="R542" s="27">
        <f>IF(Q542=TRUE,O542*0.03,0)</f>
        <v>0</v>
      </c>
      <c r="S542" s="45"/>
      <c r="T542" s="28" t="e">
        <f>R542+O542</f>
        <v>#VALUE!</v>
      </c>
      <c r="U542" s="29" t="e">
        <f>T542/F542</f>
        <v>#VALUE!</v>
      </c>
      <c r="V542" s="44" t="e">
        <f>IF(U542&gt;100%,((U542-1)*10000),0)</f>
        <v>#VALUE!</v>
      </c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O543" s="26" t="str">
        <f>IFERROR(VLOOKUP(C:C,'Results Data'!A:F,6,FALSE), "Not Found")</f>
        <v>Not Found</v>
      </c>
      <c r="P543" s="27" t="str">
        <f>IFERROR(VLOOKUP(C:C,'Results Data'!A:M,13,FALSE), "Not Found")</f>
        <v>Not Found</v>
      </c>
      <c r="Q543" s="27" t="b">
        <f>AND('RIDE DATA'!$A$5&lt;'Registration Data'!$P543,'RIDE DATA'!$B$5&gt;'Registration Data'!$P543)</f>
        <v>0</v>
      </c>
      <c r="R543" s="27">
        <f>IF(Q543=TRUE,O543*0.03,0)</f>
        <v>0</v>
      </c>
      <c r="S543" s="45"/>
      <c r="T543" s="28" t="e">
        <f>R543+O543</f>
        <v>#VALUE!</v>
      </c>
      <c r="U543" s="29" t="e">
        <f>T543/F543</f>
        <v>#VALUE!</v>
      </c>
      <c r="V543" s="44" t="e">
        <f>IF(U543&gt;100%,((U543-1)*10000),0)</f>
        <v>#VALUE!</v>
      </c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O544" s="26" t="str">
        <f>IFERROR(VLOOKUP(C:C,'Results Data'!A:F,6,FALSE), "Not Found")</f>
        <v>Not Found</v>
      </c>
      <c r="P544" s="27" t="str">
        <f>IFERROR(VLOOKUP(C:C,'Results Data'!A:M,13,FALSE), "Not Found")</f>
        <v>Not Found</v>
      </c>
      <c r="Q544" s="27" t="b">
        <f>AND('RIDE DATA'!$A$5&lt;'Registration Data'!$P544,'RIDE DATA'!$B$5&gt;'Registration Data'!$P544)</f>
        <v>0</v>
      </c>
      <c r="R544" s="27">
        <f>IF(Q544=TRUE,O544*0.03,0)</f>
        <v>0</v>
      </c>
      <c r="S544" s="45"/>
      <c r="T544" s="28" t="e">
        <f>R544+O544</f>
        <v>#VALUE!</v>
      </c>
      <c r="U544" s="29" t="e">
        <f>T544/F544</f>
        <v>#VALUE!</v>
      </c>
      <c r="V544" s="44" t="e">
        <f>IF(U544&gt;100%,((U544-1)*10000),0)</f>
        <v>#VALUE!</v>
      </c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O545" s="26" t="str">
        <f>IFERROR(VLOOKUP(C:C,'Results Data'!A:F,6,FALSE), "Not Found")</f>
        <v>Not Found</v>
      </c>
      <c r="P545" s="27" t="str">
        <f>IFERROR(VLOOKUP(C:C,'Results Data'!A:M,13,FALSE), "Not Found")</f>
        <v>Not Found</v>
      </c>
      <c r="Q545" s="27" t="b">
        <f>AND('RIDE DATA'!$A$5&lt;'Registration Data'!$P545,'RIDE DATA'!$B$5&gt;'Registration Data'!$P545)</f>
        <v>0</v>
      </c>
      <c r="R545" s="27">
        <f>IF(Q545=TRUE,O545*0.03,0)</f>
        <v>0</v>
      </c>
      <c r="S545" s="45"/>
      <c r="T545" s="28" t="e">
        <f>R545+O545</f>
        <v>#VALUE!</v>
      </c>
      <c r="U545" s="29" t="e">
        <f>T545/F545</f>
        <v>#VALUE!</v>
      </c>
      <c r="V545" s="44" t="e">
        <f>IF(U545&gt;100%,((U545-1)*10000),0)</f>
        <v>#VALUE!</v>
      </c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O546" s="26" t="str">
        <f>IFERROR(VLOOKUP(C:C,'Results Data'!A:F,6,FALSE), "Not Found")</f>
        <v>Not Found</v>
      </c>
      <c r="P546" s="27" t="str">
        <f>IFERROR(VLOOKUP(C:C,'Results Data'!A:M,13,FALSE), "Not Found")</f>
        <v>Not Found</v>
      </c>
      <c r="Q546" s="27" t="b">
        <f>AND('RIDE DATA'!$A$5&lt;'Registration Data'!$P546,'RIDE DATA'!$B$5&gt;'Registration Data'!$P546)</f>
        <v>0</v>
      </c>
      <c r="R546" s="27">
        <f>IF(Q546=TRUE,O546*0.03,0)</f>
        <v>0</v>
      </c>
      <c r="S546" s="45"/>
      <c r="T546" s="28" t="e">
        <f>R546+O546</f>
        <v>#VALUE!</v>
      </c>
      <c r="U546" s="29" t="e">
        <f>T546/F546</f>
        <v>#VALUE!</v>
      </c>
      <c r="V546" s="44" t="e">
        <f>IF(U546&gt;100%,((U546-1)*10000),0)</f>
        <v>#VALUE!</v>
      </c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O547" s="26" t="str">
        <f>IFERROR(VLOOKUP(C:C,'Results Data'!A:F,6,FALSE), "Not Found")</f>
        <v>Not Found</v>
      </c>
      <c r="P547" s="27" t="str">
        <f>IFERROR(VLOOKUP(C:C,'Results Data'!A:M,13,FALSE), "Not Found")</f>
        <v>Not Found</v>
      </c>
      <c r="Q547" s="27" t="b">
        <f>AND('RIDE DATA'!$A$5&lt;'Registration Data'!$P547,'RIDE DATA'!$B$5&gt;'Registration Data'!$P547)</f>
        <v>0</v>
      </c>
      <c r="R547" s="27">
        <f>IF(Q547=TRUE,O547*0.03,0)</f>
        <v>0</v>
      </c>
      <c r="S547" s="45"/>
      <c r="T547" s="28" t="e">
        <f>R547+O547</f>
        <v>#VALUE!</v>
      </c>
      <c r="U547" s="29" t="e">
        <f>T547/F547</f>
        <v>#VALUE!</v>
      </c>
      <c r="V547" s="44" t="e">
        <f>IF(U547&gt;100%,((U547-1)*10000),0)</f>
        <v>#VALUE!</v>
      </c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O548" s="26" t="str">
        <f>IFERROR(VLOOKUP(C:C,'Results Data'!A:F,6,FALSE), "Not Found")</f>
        <v>Not Found</v>
      </c>
      <c r="P548" s="27" t="str">
        <f>IFERROR(VLOOKUP(C:C,'Results Data'!A:M,13,FALSE), "Not Found")</f>
        <v>Not Found</v>
      </c>
      <c r="Q548" s="27" t="b">
        <f>AND('RIDE DATA'!$A$5&lt;'Registration Data'!$P548,'RIDE DATA'!$B$5&gt;'Registration Data'!$P548)</f>
        <v>0</v>
      </c>
      <c r="R548" s="27">
        <f>IF(Q548=TRUE,O548*0.03,0)</f>
        <v>0</v>
      </c>
      <c r="S548" s="45"/>
      <c r="T548" s="28" t="e">
        <f>R548+O548</f>
        <v>#VALUE!</v>
      </c>
      <c r="U548" s="29" t="e">
        <f>T548/F548</f>
        <v>#VALUE!</v>
      </c>
      <c r="V548" s="44" t="e">
        <f>IF(U548&gt;100%,((U548-1)*10000),0)</f>
        <v>#VALUE!</v>
      </c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O549" s="26" t="str">
        <f>IFERROR(VLOOKUP(C:C,'Results Data'!A:F,6,FALSE), "Not Found")</f>
        <v>Not Found</v>
      </c>
      <c r="P549" s="27" t="str">
        <f>IFERROR(VLOOKUP(C:C,'Results Data'!A:M,13,FALSE), "Not Found")</f>
        <v>Not Found</v>
      </c>
      <c r="Q549" s="27" t="b">
        <f>AND('RIDE DATA'!$A$5&lt;'Registration Data'!$P549,'RIDE DATA'!$B$5&gt;'Registration Data'!$P549)</f>
        <v>0</v>
      </c>
      <c r="R549" s="27">
        <f>IF(Q549=TRUE,O549*0.03,0)</f>
        <v>0</v>
      </c>
      <c r="S549" s="45"/>
      <c r="T549" s="28" t="e">
        <f>R549+O549</f>
        <v>#VALUE!</v>
      </c>
      <c r="U549" s="29" t="e">
        <f>T549/F549</f>
        <v>#VALUE!</v>
      </c>
      <c r="V549" s="44" t="e">
        <f>IF(U549&gt;100%,((U549-1)*10000),0)</f>
        <v>#VALUE!</v>
      </c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O550" s="26" t="str">
        <f>IFERROR(VLOOKUP(C:C,'Results Data'!A:F,6,FALSE), "Not Found")</f>
        <v>Not Found</v>
      </c>
      <c r="P550" s="27" t="str">
        <f>IFERROR(VLOOKUP(C:C,'Results Data'!A:M,13,FALSE), "Not Found")</f>
        <v>Not Found</v>
      </c>
      <c r="Q550" s="27" t="b">
        <f>AND('RIDE DATA'!$A$5&lt;'Registration Data'!$P550,'RIDE DATA'!$B$5&gt;'Registration Data'!$P550)</f>
        <v>0</v>
      </c>
      <c r="R550" s="27">
        <f>IF(Q550=TRUE,O550*0.03,0)</f>
        <v>0</v>
      </c>
      <c r="S550" s="45"/>
      <c r="T550" s="28" t="e">
        <f>R550+O550</f>
        <v>#VALUE!</v>
      </c>
      <c r="U550" s="29" t="e">
        <f>T550/F550</f>
        <v>#VALUE!</v>
      </c>
      <c r="V550" s="44" t="e">
        <f>IF(U550&gt;100%,((U550-1)*10000),0)</f>
        <v>#VALUE!</v>
      </c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O551" s="26" t="str">
        <f>IFERROR(VLOOKUP(C:C,'Results Data'!A:F,6,FALSE), "Not Found")</f>
        <v>Not Found</v>
      </c>
      <c r="P551" s="27" t="str">
        <f>IFERROR(VLOOKUP(C:C,'Results Data'!A:M,13,FALSE), "Not Found")</f>
        <v>Not Found</v>
      </c>
      <c r="Q551" s="27" t="b">
        <f>AND('RIDE DATA'!$A$5&lt;'Registration Data'!$P551,'RIDE DATA'!$B$5&gt;'Registration Data'!$P551)</f>
        <v>0</v>
      </c>
      <c r="R551" s="27">
        <f>IF(Q551=TRUE,O551*0.03,0)</f>
        <v>0</v>
      </c>
      <c r="S551" s="45"/>
      <c r="T551" s="28" t="e">
        <f>R551+O551</f>
        <v>#VALUE!</v>
      </c>
      <c r="U551" s="29" t="e">
        <f>T551/F551</f>
        <v>#VALUE!</v>
      </c>
      <c r="V551" s="44" t="e">
        <f>IF(U551&gt;100%,((U551-1)*10000),0)</f>
        <v>#VALUE!</v>
      </c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O552" s="26" t="str">
        <f>IFERROR(VLOOKUP(C:C,'Results Data'!A:F,6,FALSE), "Not Found")</f>
        <v>Not Found</v>
      </c>
      <c r="P552" s="27" t="str">
        <f>IFERROR(VLOOKUP(C:C,'Results Data'!A:M,13,FALSE), "Not Found")</f>
        <v>Not Found</v>
      </c>
      <c r="Q552" s="27" t="b">
        <f>AND('RIDE DATA'!$A$5&lt;'Registration Data'!$P552,'RIDE DATA'!$B$5&gt;'Registration Data'!$P552)</f>
        <v>0</v>
      </c>
      <c r="R552" s="27">
        <f>IF(Q552=TRUE,O552*0.03,0)</f>
        <v>0</v>
      </c>
      <c r="S552" s="45"/>
      <c r="T552" s="28" t="e">
        <f>R552+O552</f>
        <v>#VALUE!</v>
      </c>
      <c r="U552" s="29" t="e">
        <f>T552/F552</f>
        <v>#VALUE!</v>
      </c>
      <c r="V552" s="44" t="e">
        <f>IF(U552&gt;100%,((U552-1)*10000),0)</f>
        <v>#VALUE!</v>
      </c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O553" s="26" t="str">
        <f>IFERROR(VLOOKUP(C:C,'Results Data'!A:F,6,FALSE), "Not Found")</f>
        <v>Not Found</v>
      </c>
      <c r="P553" s="27" t="str">
        <f>IFERROR(VLOOKUP(C:C,'Results Data'!A:M,13,FALSE), "Not Found")</f>
        <v>Not Found</v>
      </c>
      <c r="Q553" s="27" t="b">
        <f>AND('RIDE DATA'!$A$5&lt;'Registration Data'!$P553,'RIDE DATA'!$B$5&gt;'Registration Data'!$P553)</f>
        <v>0</v>
      </c>
      <c r="R553" s="27">
        <f>IF(Q553=TRUE,O553*0.03,0)</f>
        <v>0</v>
      </c>
      <c r="S553" s="45"/>
      <c r="T553" s="28" t="e">
        <f>R553+O553</f>
        <v>#VALUE!</v>
      </c>
      <c r="U553" s="29" t="e">
        <f>T553/F553</f>
        <v>#VALUE!</v>
      </c>
      <c r="V553" s="44" t="e">
        <f>IF(U553&gt;100%,((U553-1)*10000),0)</f>
        <v>#VALUE!</v>
      </c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O554" s="26" t="str">
        <f>IFERROR(VLOOKUP(C:C,'Results Data'!A:F,6,FALSE), "Not Found")</f>
        <v>Not Found</v>
      </c>
      <c r="P554" s="27" t="str">
        <f>IFERROR(VLOOKUP(C:C,'Results Data'!A:M,13,FALSE), "Not Found")</f>
        <v>Not Found</v>
      </c>
      <c r="Q554" s="27" t="b">
        <f>AND('RIDE DATA'!$A$5&lt;'Registration Data'!$P554,'RIDE DATA'!$B$5&gt;'Registration Data'!$P554)</f>
        <v>0</v>
      </c>
      <c r="R554" s="27">
        <f>IF(Q554=TRUE,O554*0.03,0)</f>
        <v>0</v>
      </c>
      <c r="S554" s="45"/>
      <c r="T554" s="28" t="e">
        <f>R554+O554</f>
        <v>#VALUE!</v>
      </c>
      <c r="U554" s="29" t="e">
        <f>T554/F554</f>
        <v>#VALUE!</v>
      </c>
      <c r="V554" s="44" t="e">
        <f>IF(U554&gt;100%,((U554-1)*10000),0)</f>
        <v>#VALUE!</v>
      </c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O555" s="26" t="str">
        <f>IFERROR(VLOOKUP(C:C,'Results Data'!A:F,6,FALSE), "Not Found")</f>
        <v>Not Found</v>
      </c>
      <c r="P555" s="27" t="str">
        <f>IFERROR(VLOOKUP(C:C,'Results Data'!A:M,13,FALSE), "Not Found")</f>
        <v>Not Found</v>
      </c>
      <c r="Q555" s="27" t="b">
        <f>AND('RIDE DATA'!$A$5&lt;'Registration Data'!$P555,'RIDE DATA'!$B$5&gt;'Registration Data'!$P555)</f>
        <v>0</v>
      </c>
      <c r="R555" s="27">
        <f>IF(Q555=TRUE,O555*0.03,0)</f>
        <v>0</v>
      </c>
      <c r="S555" s="45"/>
      <c r="T555" s="28" t="e">
        <f>R555+O555</f>
        <v>#VALUE!</v>
      </c>
      <c r="U555" s="29" t="e">
        <f>T555/F555</f>
        <v>#VALUE!</v>
      </c>
      <c r="V555" s="44" t="e">
        <f>IF(U555&gt;100%,((U555-1)*10000),0)</f>
        <v>#VALUE!</v>
      </c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O556" s="26" t="str">
        <f>IFERROR(VLOOKUP(C:C,'Results Data'!A:F,6,FALSE), "Not Found")</f>
        <v>Not Found</v>
      </c>
      <c r="P556" s="27" t="str">
        <f>IFERROR(VLOOKUP(C:C,'Results Data'!A:M,13,FALSE), "Not Found")</f>
        <v>Not Found</v>
      </c>
      <c r="Q556" s="27" t="b">
        <f>AND('RIDE DATA'!$A$5&lt;'Registration Data'!$P556,'RIDE DATA'!$B$5&gt;'Registration Data'!$P556)</f>
        <v>0</v>
      </c>
      <c r="R556" s="27">
        <f>IF(Q556=TRUE,O556*0.03,0)</f>
        <v>0</v>
      </c>
      <c r="S556" s="45"/>
      <c r="T556" s="28" t="e">
        <f>R556+O556</f>
        <v>#VALUE!</v>
      </c>
      <c r="U556" s="29" t="e">
        <f>T556/F556</f>
        <v>#VALUE!</v>
      </c>
      <c r="V556" s="44" t="e">
        <f>IF(U556&gt;100%,((U556-1)*10000),0)</f>
        <v>#VALUE!</v>
      </c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O557" s="26" t="str">
        <f>IFERROR(VLOOKUP(C:C,'Results Data'!A:F,6,FALSE), "Not Found")</f>
        <v>Not Found</v>
      </c>
      <c r="P557" s="27" t="str">
        <f>IFERROR(VLOOKUP(C:C,'Results Data'!A:M,13,FALSE), "Not Found")</f>
        <v>Not Found</v>
      </c>
      <c r="Q557" s="27" t="b">
        <f>AND('RIDE DATA'!$A$5&lt;'Registration Data'!$P557,'RIDE DATA'!$B$5&gt;'Registration Data'!$P557)</f>
        <v>0</v>
      </c>
      <c r="R557" s="27">
        <f>IF(Q557=TRUE,O557*0.03,0)</f>
        <v>0</v>
      </c>
      <c r="S557" s="45"/>
      <c r="T557" s="28" t="e">
        <f>R557+O557</f>
        <v>#VALUE!</v>
      </c>
      <c r="U557" s="29" t="e">
        <f>T557/F557</f>
        <v>#VALUE!</v>
      </c>
      <c r="V557" s="44" t="e">
        <f>IF(U557&gt;100%,((U557-1)*10000),0)</f>
        <v>#VALUE!</v>
      </c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O558" s="26" t="str">
        <f>IFERROR(VLOOKUP(C:C,'Results Data'!A:F,6,FALSE), "Not Found")</f>
        <v>Not Found</v>
      </c>
      <c r="P558" s="27" t="str">
        <f>IFERROR(VLOOKUP(C:C,'Results Data'!A:M,13,FALSE), "Not Found")</f>
        <v>Not Found</v>
      </c>
      <c r="Q558" s="27" t="b">
        <f>AND('RIDE DATA'!$A$5&lt;'Registration Data'!$P558,'RIDE DATA'!$B$5&gt;'Registration Data'!$P558)</f>
        <v>0</v>
      </c>
      <c r="R558" s="27">
        <f>IF(Q558=TRUE,O558*0.03,0)</f>
        <v>0</v>
      </c>
      <c r="S558" s="45"/>
      <c r="T558" s="28" t="e">
        <f>R558+O558</f>
        <v>#VALUE!</v>
      </c>
      <c r="U558" s="29" t="e">
        <f>T558/F558</f>
        <v>#VALUE!</v>
      </c>
      <c r="V558" s="44" t="e">
        <f>IF(U558&gt;100%,((U558-1)*10000),0)</f>
        <v>#VALUE!</v>
      </c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O559" s="26" t="str">
        <f>IFERROR(VLOOKUP(C:C,'Results Data'!A:F,6,FALSE), "Not Found")</f>
        <v>Not Found</v>
      </c>
      <c r="P559" s="27" t="str">
        <f>IFERROR(VLOOKUP(C:C,'Results Data'!A:M,13,FALSE), "Not Found")</f>
        <v>Not Found</v>
      </c>
      <c r="Q559" s="27" t="b">
        <f>AND('RIDE DATA'!$A$5&lt;'Registration Data'!$P559,'RIDE DATA'!$B$5&gt;'Registration Data'!$P559)</f>
        <v>0</v>
      </c>
      <c r="R559" s="27">
        <f>IF(Q559=TRUE,O559*0.03,0)</f>
        <v>0</v>
      </c>
      <c r="S559" s="45"/>
      <c r="T559" s="28" t="e">
        <f>R559+O559</f>
        <v>#VALUE!</v>
      </c>
      <c r="U559" s="29" t="e">
        <f>T559/F559</f>
        <v>#VALUE!</v>
      </c>
      <c r="V559" s="44" t="e">
        <f>IF(U559&gt;100%,((U559-1)*10000),0)</f>
        <v>#VALUE!</v>
      </c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O560" s="26" t="str">
        <f>IFERROR(VLOOKUP(C:C,'Results Data'!A:F,6,FALSE), "Not Found")</f>
        <v>Not Found</v>
      </c>
      <c r="P560" s="27" t="str">
        <f>IFERROR(VLOOKUP(C:C,'Results Data'!A:M,13,FALSE), "Not Found")</f>
        <v>Not Found</v>
      </c>
      <c r="Q560" s="27" t="b">
        <f>AND('RIDE DATA'!$A$5&lt;'Registration Data'!$P560,'RIDE DATA'!$B$5&gt;'Registration Data'!$P560)</f>
        <v>0</v>
      </c>
      <c r="R560" s="27">
        <f>IF(Q560=TRUE,O560*0.03,0)</f>
        <v>0</v>
      </c>
      <c r="S560" s="45"/>
      <c r="T560" s="28" t="e">
        <f>R560+O560</f>
        <v>#VALUE!</v>
      </c>
      <c r="U560" s="29" t="e">
        <f>T560/F560</f>
        <v>#VALUE!</v>
      </c>
      <c r="V560" s="44" t="e">
        <f>IF(U560&gt;100%,((U560-1)*10000),0)</f>
        <v>#VALUE!</v>
      </c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O561" s="26" t="str">
        <f>IFERROR(VLOOKUP(C:C,'Results Data'!A:F,6,FALSE), "Not Found")</f>
        <v>Not Found</v>
      </c>
      <c r="P561" s="27" t="str">
        <f>IFERROR(VLOOKUP(C:C,'Results Data'!A:M,13,FALSE), "Not Found")</f>
        <v>Not Found</v>
      </c>
      <c r="Q561" s="27" t="b">
        <f>AND('RIDE DATA'!$A$5&lt;'Registration Data'!$P561,'RIDE DATA'!$B$5&gt;'Registration Data'!$P561)</f>
        <v>0</v>
      </c>
      <c r="R561" s="27">
        <f>IF(Q561=TRUE,O561*0.03,0)</f>
        <v>0</v>
      </c>
      <c r="S561" s="45"/>
      <c r="T561" s="28" t="e">
        <f>R561+O561</f>
        <v>#VALUE!</v>
      </c>
      <c r="U561" s="29" t="e">
        <f>T561/F561</f>
        <v>#VALUE!</v>
      </c>
      <c r="V561" s="44" t="e">
        <f>IF(U561&gt;100%,((U561-1)*10000),0)</f>
        <v>#VALUE!</v>
      </c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O562" s="26" t="str">
        <f>IFERROR(VLOOKUP(C:C,'Results Data'!A:F,6,FALSE), "Not Found")</f>
        <v>Not Found</v>
      </c>
      <c r="P562" s="27" t="str">
        <f>IFERROR(VLOOKUP(C:C,'Results Data'!A:M,13,FALSE), "Not Found")</f>
        <v>Not Found</v>
      </c>
      <c r="Q562" s="27" t="b">
        <f>AND('RIDE DATA'!$A$5&lt;'Registration Data'!$P562,'RIDE DATA'!$B$5&gt;'Registration Data'!$P562)</f>
        <v>0</v>
      </c>
      <c r="R562" s="27">
        <f>IF(Q562=TRUE,O562*0.03,0)</f>
        <v>0</v>
      </c>
      <c r="S562" s="45"/>
      <c r="T562" s="28" t="e">
        <f>R562+O562</f>
        <v>#VALUE!</v>
      </c>
      <c r="U562" s="29" t="e">
        <f>T562/F562</f>
        <v>#VALUE!</v>
      </c>
      <c r="V562" s="44" t="e">
        <f>IF(U562&gt;100%,((U562-1)*10000),0)</f>
        <v>#VALUE!</v>
      </c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O563" s="26" t="str">
        <f>IFERROR(VLOOKUP(C:C,'Results Data'!A:F,6,FALSE), "Not Found")</f>
        <v>Not Found</v>
      </c>
      <c r="P563" s="27" t="str">
        <f>IFERROR(VLOOKUP(C:C,'Results Data'!A:M,13,FALSE), "Not Found")</f>
        <v>Not Found</v>
      </c>
      <c r="Q563" s="27" t="b">
        <f>AND('RIDE DATA'!$A$5&lt;'Registration Data'!$P563,'RIDE DATA'!$B$5&gt;'Registration Data'!$P563)</f>
        <v>0</v>
      </c>
      <c r="R563" s="27">
        <f>IF(Q563=TRUE,O563*0.03,0)</f>
        <v>0</v>
      </c>
      <c r="S563" s="45"/>
      <c r="T563" s="28" t="e">
        <f>R563+O563</f>
        <v>#VALUE!</v>
      </c>
      <c r="U563" s="29" t="e">
        <f>T563/F563</f>
        <v>#VALUE!</v>
      </c>
      <c r="V563" s="44" t="e">
        <f>IF(U563&gt;100%,((U563-1)*10000),0)</f>
        <v>#VALUE!</v>
      </c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O564" s="26" t="str">
        <f>IFERROR(VLOOKUP(C:C,'Results Data'!A:F,6,FALSE), "Not Found")</f>
        <v>Not Found</v>
      </c>
      <c r="P564" s="27" t="str">
        <f>IFERROR(VLOOKUP(C:C,'Results Data'!A:M,13,FALSE), "Not Found")</f>
        <v>Not Found</v>
      </c>
      <c r="Q564" s="27" t="b">
        <f>AND('RIDE DATA'!$A$5&lt;'Registration Data'!$P564,'RIDE DATA'!$B$5&gt;'Registration Data'!$P564)</f>
        <v>0</v>
      </c>
      <c r="R564" s="27">
        <f>IF(Q564=TRUE,O564*0.03,0)</f>
        <v>0</v>
      </c>
      <c r="S564" s="45"/>
      <c r="T564" s="28" t="e">
        <f>R564+O564</f>
        <v>#VALUE!</v>
      </c>
      <c r="U564" s="29" t="e">
        <f>T564/F564</f>
        <v>#VALUE!</v>
      </c>
      <c r="V564" s="44" t="e">
        <f>IF(U564&gt;100%,((U564-1)*10000),0)</f>
        <v>#VALUE!</v>
      </c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O565" s="26" t="str">
        <f>IFERROR(VLOOKUP(C:C,'Results Data'!A:F,6,FALSE), "Not Found")</f>
        <v>Not Found</v>
      </c>
      <c r="P565" s="27" t="str">
        <f>IFERROR(VLOOKUP(C:C,'Results Data'!A:M,13,FALSE), "Not Found")</f>
        <v>Not Found</v>
      </c>
      <c r="Q565" s="27" t="b">
        <f>AND('RIDE DATA'!$A$5&lt;'Registration Data'!$P565,'RIDE DATA'!$B$5&gt;'Registration Data'!$P565)</f>
        <v>0</v>
      </c>
      <c r="R565" s="27">
        <f>IF(Q565=TRUE,O565*0.03,0)</f>
        <v>0</v>
      </c>
      <c r="S565" s="45"/>
      <c r="T565" s="28" t="e">
        <f>R565+O565</f>
        <v>#VALUE!</v>
      </c>
      <c r="U565" s="29" t="e">
        <f>T565/F565</f>
        <v>#VALUE!</v>
      </c>
      <c r="V565" s="44" t="e">
        <f>IF(U565&gt;100%,((U565-1)*10000),0)</f>
        <v>#VALUE!</v>
      </c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O566" s="26" t="str">
        <f>IFERROR(VLOOKUP(C:C,'Results Data'!A:F,6,FALSE), "Not Found")</f>
        <v>Not Found</v>
      </c>
      <c r="P566" s="27" t="str">
        <f>IFERROR(VLOOKUP(C:C,'Results Data'!A:M,13,FALSE), "Not Found")</f>
        <v>Not Found</v>
      </c>
      <c r="Q566" s="27" t="b">
        <f>AND('RIDE DATA'!$A$5&lt;'Registration Data'!$P566,'RIDE DATA'!$B$5&gt;'Registration Data'!$P566)</f>
        <v>0</v>
      </c>
      <c r="R566" s="27">
        <f>IF(Q566=TRUE,O566*0.03,0)</f>
        <v>0</v>
      </c>
      <c r="S566" s="45"/>
      <c r="T566" s="28" t="e">
        <f>R566+O566</f>
        <v>#VALUE!</v>
      </c>
      <c r="U566" s="29" t="e">
        <f>T566/F566</f>
        <v>#VALUE!</v>
      </c>
      <c r="V566" s="44" t="e">
        <f>IF(U566&gt;100%,((U566-1)*10000),0)</f>
        <v>#VALUE!</v>
      </c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O567" s="26" t="str">
        <f>IFERROR(VLOOKUP(C:C,'Results Data'!A:F,6,FALSE), "Not Found")</f>
        <v>Not Found</v>
      </c>
      <c r="P567" s="27" t="str">
        <f>IFERROR(VLOOKUP(C:C,'Results Data'!A:M,13,FALSE), "Not Found")</f>
        <v>Not Found</v>
      </c>
      <c r="Q567" s="27" t="b">
        <f>AND('RIDE DATA'!$A$5&lt;'Registration Data'!$P567,'RIDE DATA'!$B$5&gt;'Registration Data'!$P567)</f>
        <v>0</v>
      </c>
      <c r="R567" s="27">
        <f>IF(Q567=TRUE,O567*0.03,0)</f>
        <v>0</v>
      </c>
      <c r="S567" s="45"/>
      <c r="T567" s="28" t="e">
        <f>R567+O567</f>
        <v>#VALUE!</v>
      </c>
      <c r="U567" s="29" t="e">
        <f>T567/F567</f>
        <v>#VALUE!</v>
      </c>
      <c r="V567" s="44" t="e">
        <f>IF(U567&gt;100%,((U567-1)*10000),0)</f>
        <v>#VALUE!</v>
      </c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O568" s="26" t="str">
        <f>IFERROR(VLOOKUP(C:C,'Results Data'!A:F,6,FALSE), "Not Found")</f>
        <v>Not Found</v>
      </c>
      <c r="P568" s="27" t="str">
        <f>IFERROR(VLOOKUP(C:C,'Results Data'!A:M,13,FALSE), "Not Found")</f>
        <v>Not Found</v>
      </c>
      <c r="Q568" s="27" t="b">
        <f>AND('RIDE DATA'!$A$5&lt;'Registration Data'!$P568,'RIDE DATA'!$B$5&gt;'Registration Data'!$P568)</f>
        <v>0</v>
      </c>
      <c r="R568" s="27">
        <f>IF(Q568=TRUE,O568*0.03,0)</f>
        <v>0</v>
      </c>
      <c r="S568" s="45"/>
      <c r="T568" s="28" t="e">
        <f>R568+O568</f>
        <v>#VALUE!</v>
      </c>
      <c r="U568" s="29" t="e">
        <f>T568/F568</f>
        <v>#VALUE!</v>
      </c>
      <c r="V568" s="44" t="e">
        <f>IF(U568&gt;100%,((U568-1)*10000),0)</f>
        <v>#VALUE!</v>
      </c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O569" s="26" t="str">
        <f>IFERROR(VLOOKUP(C:C,'Results Data'!A:F,6,FALSE), "Not Found")</f>
        <v>Not Found</v>
      </c>
      <c r="P569" s="27" t="str">
        <f>IFERROR(VLOOKUP(C:C,'Results Data'!A:M,13,FALSE), "Not Found")</f>
        <v>Not Found</v>
      </c>
      <c r="Q569" s="27" t="b">
        <f>AND('RIDE DATA'!$A$5&lt;'Registration Data'!$P569,'RIDE DATA'!$B$5&gt;'Registration Data'!$P569)</f>
        <v>0</v>
      </c>
      <c r="R569" s="27">
        <f>IF(Q569=TRUE,O569*0.03,0)</f>
        <v>0</v>
      </c>
      <c r="S569" s="45"/>
      <c r="T569" s="28" t="e">
        <f>R569+O569</f>
        <v>#VALUE!</v>
      </c>
      <c r="U569" s="29" t="e">
        <f>T569/F569</f>
        <v>#VALUE!</v>
      </c>
      <c r="V569" s="44" t="e">
        <f>IF(U569&gt;100%,((U569-1)*10000),0)</f>
        <v>#VALUE!</v>
      </c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O570" s="26" t="str">
        <f>IFERROR(VLOOKUP(C:C,'Results Data'!A:F,6,FALSE), "Not Found")</f>
        <v>Not Found</v>
      </c>
      <c r="P570" s="27" t="str">
        <f>IFERROR(VLOOKUP(C:C,'Results Data'!A:M,13,FALSE), "Not Found")</f>
        <v>Not Found</v>
      </c>
      <c r="Q570" s="27" t="b">
        <f>AND('RIDE DATA'!$A$5&lt;'Registration Data'!$P570,'RIDE DATA'!$B$5&gt;'Registration Data'!$P570)</f>
        <v>0</v>
      </c>
      <c r="R570" s="27">
        <f>IF(Q570=TRUE,O570*0.03,0)</f>
        <v>0</v>
      </c>
      <c r="S570" s="45"/>
      <c r="T570" s="28" t="e">
        <f>R570+O570</f>
        <v>#VALUE!</v>
      </c>
      <c r="U570" s="29" t="e">
        <f>T570/F570</f>
        <v>#VALUE!</v>
      </c>
      <c r="V570" s="44" t="e">
        <f>IF(U570&gt;100%,((U570-1)*10000),0)</f>
        <v>#VALUE!</v>
      </c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O571" s="26" t="str">
        <f>IFERROR(VLOOKUP(C:C,'Results Data'!A:F,6,FALSE), "Not Found")</f>
        <v>Not Found</v>
      </c>
      <c r="P571" s="27" t="str">
        <f>IFERROR(VLOOKUP(C:C,'Results Data'!A:M,13,FALSE), "Not Found")</f>
        <v>Not Found</v>
      </c>
      <c r="Q571" s="27" t="b">
        <f>AND('RIDE DATA'!$A$5&lt;'Registration Data'!$P571,'RIDE DATA'!$B$5&gt;'Registration Data'!$P571)</f>
        <v>0</v>
      </c>
      <c r="R571" s="27">
        <f>IF(Q571=TRUE,O571*0.03,0)</f>
        <v>0</v>
      </c>
      <c r="S571" s="45"/>
      <c r="T571" s="28" t="e">
        <f>R571+O571</f>
        <v>#VALUE!</v>
      </c>
      <c r="U571" s="29" t="e">
        <f>T571/F571</f>
        <v>#VALUE!</v>
      </c>
      <c r="V571" s="44" t="e">
        <f>IF(U571&gt;100%,((U571-1)*10000),0)</f>
        <v>#VALUE!</v>
      </c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O572" s="26" t="str">
        <f>IFERROR(VLOOKUP(C:C,'Results Data'!A:F,6,FALSE), "Not Found")</f>
        <v>Not Found</v>
      </c>
      <c r="P572" s="27" t="str">
        <f>IFERROR(VLOOKUP(C:C,'Results Data'!A:M,13,FALSE), "Not Found")</f>
        <v>Not Found</v>
      </c>
      <c r="Q572" s="27" t="b">
        <f>AND('RIDE DATA'!$A$5&lt;'Registration Data'!$P572,'RIDE DATA'!$B$5&gt;'Registration Data'!$P572)</f>
        <v>0</v>
      </c>
      <c r="R572" s="27">
        <f>IF(Q572=TRUE,O572*0.03,0)</f>
        <v>0</v>
      </c>
      <c r="S572" s="45"/>
      <c r="T572" s="28" t="e">
        <f>R572+O572</f>
        <v>#VALUE!</v>
      </c>
      <c r="U572" s="29" t="e">
        <f>T572/F572</f>
        <v>#VALUE!</v>
      </c>
      <c r="V572" s="44" t="e">
        <f>IF(U572&gt;100%,((U572-1)*10000),0)</f>
        <v>#VALUE!</v>
      </c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O573" s="26" t="str">
        <f>IFERROR(VLOOKUP(C:C,'Results Data'!A:F,6,FALSE), "Not Found")</f>
        <v>Not Found</v>
      </c>
      <c r="P573" s="27" t="str">
        <f>IFERROR(VLOOKUP(C:C,'Results Data'!A:M,13,FALSE), "Not Found")</f>
        <v>Not Found</v>
      </c>
      <c r="Q573" s="27" t="b">
        <f>AND('RIDE DATA'!$A$5&lt;'Registration Data'!$P573,'RIDE DATA'!$B$5&gt;'Registration Data'!$P573)</f>
        <v>0</v>
      </c>
      <c r="R573" s="27">
        <f>IF(Q573=TRUE,O573*0.03,0)</f>
        <v>0</v>
      </c>
      <c r="S573" s="45"/>
      <c r="T573" s="28" t="e">
        <f>R573+O573</f>
        <v>#VALUE!</v>
      </c>
      <c r="U573" s="29" t="e">
        <f>T573/F573</f>
        <v>#VALUE!</v>
      </c>
      <c r="V573" s="44" t="e">
        <f>IF(U573&gt;100%,((U573-1)*10000),0)</f>
        <v>#VALUE!</v>
      </c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O574" s="26" t="str">
        <f>IFERROR(VLOOKUP(C:C,'Results Data'!A:F,6,FALSE), "Not Found")</f>
        <v>Not Found</v>
      </c>
      <c r="P574" s="27" t="str">
        <f>IFERROR(VLOOKUP(C:C,'Results Data'!A:M,13,FALSE), "Not Found")</f>
        <v>Not Found</v>
      </c>
      <c r="Q574" s="27" t="b">
        <f>AND('RIDE DATA'!$A$5&lt;'Registration Data'!$P574,'RIDE DATA'!$B$5&gt;'Registration Data'!$P574)</f>
        <v>0</v>
      </c>
      <c r="R574" s="27">
        <f>IF(Q574=TRUE,O574*0.03,0)</f>
        <v>0</v>
      </c>
      <c r="S574" s="45"/>
      <c r="T574" s="28" t="e">
        <f>R574+O574</f>
        <v>#VALUE!</v>
      </c>
      <c r="U574" s="29" t="e">
        <f>T574/F574</f>
        <v>#VALUE!</v>
      </c>
      <c r="V574" s="44" t="e">
        <f>IF(U574&gt;100%,((U574-1)*10000),0)</f>
        <v>#VALUE!</v>
      </c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O575" s="26" t="str">
        <f>IFERROR(VLOOKUP(C:C,'Results Data'!A:F,6,FALSE), "Not Found")</f>
        <v>Not Found</v>
      </c>
      <c r="P575" s="27" t="str">
        <f>IFERROR(VLOOKUP(C:C,'Results Data'!A:M,13,FALSE), "Not Found")</f>
        <v>Not Found</v>
      </c>
      <c r="Q575" s="27" t="b">
        <f>AND('RIDE DATA'!$A$5&lt;'Registration Data'!$P575,'RIDE DATA'!$B$5&gt;'Registration Data'!$P575)</f>
        <v>0</v>
      </c>
      <c r="R575" s="27">
        <f>IF(Q575=TRUE,O575*0.03,0)</f>
        <v>0</v>
      </c>
      <c r="S575" s="45"/>
      <c r="T575" s="28" t="e">
        <f>R575+O575</f>
        <v>#VALUE!</v>
      </c>
      <c r="U575" s="29" t="e">
        <f>T575/F575</f>
        <v>#VALUE!</v>
      </c>
      <c r="V575" s="44" t="e">
        <f>IF(U575&gt;100%,((U575-1)*10000),0)</f>
        <v>#VALUE!</v>
      </c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O576" s="26" t="str">
        <f>IFERROR(VLOOKUP(C:C,'Results Data'!A:F,6,FALSE), "Not Found")</f>
        <v>Not Found</v>
      </c>
      <c r="P576" s="27" t="str">
        <f>IFERROR(VLOOKUP(C:C,'Results Data'!A:M,13,FALSE), "Not Found")</f>
        <v>Not Found</v>
      </c>
      <c r="Q576" s="27" t="b">
        <f>AND('RIDE DATA'!$A$5&lt;'Registration Data'!$P576,'RIDE DATA'!$B$5&gt;'Registration Data'!$P576)</f>
        <v>0</v>
      </c>
      <c r="R576" s="27">
        <f>IF(Q576=TRUE,O576*0.03,0)</f>
        <v>0</v>
      </c>
      <c r="S576" s="45"/>
      <c r="T576" s="28" t="e">
        <f>R576+O576</f>
        <v>#VALUE!</v>
      </c>
      <c r="U576" s="29" t="e">
        <f>T576/F576</f>
        <v>#VALUE!</v>
      </c>
      <c r="V576" s="44" t="e">
        <f>IF(U576&gt;100%,((U576-1)*10000),0)</f>
        <v>#VALUE!</v>
      </c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O577" s="26" t="str">
        <f>IFERROR(VLOOKUP(C:C,'Results Data'!A:F,6,FALSE), "Not Found")</f>
        <v>Not Found</v>
      </c>
      <c r="P577" s="27" t="str">
        <f>IFERROR(VLOOKUP(C:C,'Results Data'!A:M,13,FALSE), "Not Found")</f>
        <v>Not Found</v>
      </c>
      <c r="Q577" s="27" t="b">
        <f>AND('RIDE DATA'!$A$5&lt;'Registration Data'!$P577,'RIDE DATA'!$B$5&gt;'Registration Data'!$P577)</f>
        <v>0</v>
      </c>
      <c r="R577" s="27">
        <f>IF(Q577=TRUE,O577*0.03,0)</f>
        <v>0</v>
      </c>
      <c r="S577" s="45"/>
      <c r="T577" s="28" t="e">
        <f>R577+O577</f>
        <v>#VALUE!</v>
      </c>
      <c r="U577" s="29" t="e">
        <f>T577/F577</f>
        <v>#VALUE!</v>
      </c>
      <c r="V577" s="44" t="e">
        <f>IF(U577&gt;100%,((U577-1)*10000),0)</f>
        <v>#VALUE!</v>
      </c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O578" s="26" t="str">
        <f>IFERROR(VLOOKUP(C:C,'Results Data'!A:F,6,FALSE), "Not Found")</f>
        <v>Not Found</v>
      </c>
      <c r="P578" s="27" t="str">
        <f>IFERROR(VLOOKUP(C:C,'Results Data'!A:M,13,FALSE), "Not Found")</f>
        <v>Not Found</v>
      </c>
      <c r="Q578" s="27" t="b">
        <f>AND('RIDE DATA'!$A$5&lt;'Registration Data'!$P578,'RIDE DATA'!$B$5&gt;'Registration Data'!$P578)</f>
        <v>0</v>
      </c>
      <c r="R578" s="27">
        <f>IF(Q578=TRUE,O578*0.03,0)</f>
        <v>0</v>
      </c>
      <c r="S578" s="45"/>
      <c r="T578" s="28" t="e">
        <f>R578+O578</f>
        <v>#VALUE!</v>
      </c>
      <c r="U578" s="29" t="e">
        <f>T578/F578</f>
        <v>#VALUE!</v>
      </c>
      <c r="V578" s="44" t="e">
        <f>IF(U578&gt;100%,((U578-1)*10000),0)</f>
        <v>#VALUE!</v>
      </c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O579" s="26" t="str">
        <f>IFERROR(VLOOKUP(C:C,'Results Data'!A:F,6,FALSE), "Not Found")</f>
        <v>Not Found</v>
      </c>
      <c r="P579" s="27" t="str">
        <f>IFERROR(VLOOKUP(C:C,'Results Data'!A:M,13,FALSE), "Not Found")</f>
        <v>Not Found</v>
      </c>
      <c r="Q579" s="27" t="b">
        <f>AND('RIDE DATA'!$A$5&lt;'Registration Data'!$P579,'RIDE DATA'!$B$5&gt;'Registration Data'!$P579)</f>
        <v>0</v>
      </c>
      <c r="R579" s="27">
        <f>IF(Q579=TRUE,O579*0.03,0)</f>
        <v>0</v>
      </c>
      <c r="S579" s="45"/>
      <c r="T579" s="28" t="e">
        <f>R579+O579</f>
        <v>#VALUE!</v>
      </c>
      <c r="U579" s="29" t="e">
        <f>T579/F579</f>
        <v>#VALUE!</v>
      </c>
      <c r="V579" s="44" t="e">
        <f>IF(U579&gt;100%,((U579-1)*10000),0)</f>
        <v>#VALUE!</v>
      </c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O580" s="26" t="str">
        <f>IFERROR(VLOOKUP(C:C,'Results Data'!A:F,6,FALSE), "Not Found")</f>
        <v>Not Found</v>
      </c>
      <c r="P580" s="27" t="str">
        <f>IFERROR(VLOOKUP(C:C,'Results Data'!A:M,13,FALSE), "Not Found")</f>
        <v>Not Found</v>
      </c>
      <c r="Q580" s="27" t="b">
        <f>AND('RIDE DATA'!$A$5&lt;'Registration Data'!$P580,'RIDE DATA'!$B$5&gt;'Registration Data'!$P580)</f>
        <v>0</v>
      </c>
      <c r="R580" s="27">
        <f>IF(Q580=TRUE,O580*0.03,0)</f>
        <v>0</v>
      </c>
      <c r="S580" s="45"/>
      <c r="T580" s="28" t="e">
        <f>R580+O580</f>
        <v>#VALUE!</v>
      </c>
      <c r="U580" s="29" t="e">
        <f>T580/F580</f>
        <v>#VALUE!</v>
      </c>
      <c r="V580" s="44" t="e">
        <f>IF(U580&gt;100%,((U580-1)*10000),0)</f>
        <v>#VALUE!</v>
      </c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O581" s="26" t="str">
        <f>IFERROR(VLOOKUP(C:C,'Results Data'!A:F,6,FALSE), "Not Found")</f>
        <v>Not Found</v>
      </c>
      <c r="P581" s="27" t="str">
        <f>IFERROR(VLOOKUP(C:C,'Results Data'!A:M,13,FALSE), "Not Found")</f>
        <v>Not Found</v>
      </c>
      <c r="Q581" s="27" t="b">
        <f>AND('RIDE DATA'!$A$5&lt;'Registration Data'!$P581,'RIDE DATA'!$B$5&gt;'Registration Data'!$P581)</f>
        <v>0</v>
      </c>
      <c r="R581" s="27">
        <f>IF(Q581=TRUE,O581*0.03,0)</f>
        <v>0</v>
      </c>
      <c r="S581" s="45"/>
      <c r="T581" s="28" t="e">
        <f>R581+O581</f>
        <v>#VALUE!</v>
      </c>
      <c r="U581" s="29" t="e">
        <f>T581/F581</f>
        <v>#VALUE!</v>
      </c>
      <c r="V581" s="44" t="e">
        <f>IF(U581&gt;100%,((U581-1)*10000),0)</f>
        <v>#VALUE!</v>
      </c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O582" s="26" t="str">
        <f>IFERROR(VLOOKUP(C:C,'Results Data'!A:F,6,FALSE), "Not Found")</f>
        <v>Not Found</v>
      </c>
      <c r="P582" s="27" t="str">
        <f>IFERROR(VLOOKUP(C:C,'Results Data'!A:M,13,FALSE), "Not Found")</f>
        <v>Not Found</v>
      </c>
      <c r="Q582" s="27" t="b">
        <f>AND('RIDE DATA'!$A$5&lt;'Registration Data'!$P582,'RIDE DATA'!$B$5&gt;'Registration Data'!$P582)</f>
        <v>0</v>
      </c>
      <c r="R582" s="27">
        <f>IF(Q582=TRUE,O582*0.03,0)</f>
        <v>0</v>
      </c>
      <c r="S582" s="45"/>
      <c r="T582" s="28" t="e">
        <f>R582+O582</f>
        <v>#VALUE!</v>
      </c>
      <c r="U582" s="29" t="e">
        <f>T582/F582</f>
        <v>#VALUE!</v>
      </c>
      <c r="V582" s="44" t="e">
        <f>IF(U582&gt;100%,((U582-1)*10000),0)</f>
        <v>#VALUE!</v>
      </c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O583" s="26" t="str">
        <f>IFERROR(VLOOKUP(C:C,'Results Data'!A:F,6,FALSE), "Not Found")</f>
        <v>Not Found</v>
      </c>
      <c r="P583" s="27" t="str">
        <f>IFERROR(VLOOKUP(C:C,'Results Data'!A:M,13,FALSE), "Not Found")</f>
        <v>Not Found</v>
      </c>
      <c r="Q583" s="27" t="b">
        <f>AND('RIDE DATA'!$A$5&lt;'Registration Data'!$P583,'RIDE DATA'!$B$5&gt;'Registration Data'!$P583)</f>
        <v>0</v>
      </c>
      <c r="R583" s="27">
        <f>IF(Q583=TRUE,O583*0.03,0)</f>
        <v>0</v>
      </c>
      <c r="S583" s="45"/>
      <c r="T583" s="28" t="e">
        <f>R583+O583</f>
        <v>#VALUE!</v>
      </c>
      <c r="U583" s="29" t="e">
        <f>T583/F583</f>
        <v>#VALUE!</v>
      </c>
      <c r="V583" s="44" t="e">
        <f>IF(U583&gt;100%,((U583-1)*10000),0)</f>
        <v>#VALUE!</v>
      </c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O584" s="26" t="str">
        <f>IFERROR(VLOOKUP(C:C,'Results Data'!A:F,6,FALSE), "Not Found")</f>
        <v>Not Found</v>
      </c>
      <c r="P584" s="27" t="str">
        <f>IFERROR(VLOOKUP(C:C,'Results Data'!A:M,13,FALSE), "Not Found")</f>
        <v>Not Found</v>
      </c>
      <c r="Q584" s="27" t="b">
        <f>AND('RIDE DATA'!$A$5&lt;'Registration Data'!$P584,'RIDE DATA'!$B$5&gt;'Registration Data'!$P584)</f>
        <v>0</v>
      </c>
      <c r="R584" s="27">
        <f>IF(Q584=TRUE,O584*0.03,0)</f>
        <v>0</v>
      </c>
      <c r="S584" s="45"/>
      <c r="T584" s="28" t="e">
        <f>R584+O584</f>
        <v>#VALUE!</v>
      </c>
      <c r="U584" s="29" t="e">
        <f>T584/F584</f>
        <v>#VALUE!</v>
      </c>
      <c r="V584" s="44" t="e">
        <f>IF(U584&gt;100%,((U584-1)*10000),0)</f>
        <v>#VALUE!</v>
      </c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O585" s="26" t="str">
        <f>IFERROR(VLOOKUP(C:C,'Results Data'!A:F,6,FALSE), "Not Found")</f>
        <v>Not Found</v>
      </c>
      <c r="P585" s="27" t="str">
        <f>IFERROR(VLOOKUP(C:C,'Results Data'!A:M,13,FALSE), "Not Found")</f>
        <v>Not Found</v>
      </c>
      <c r="Q585" s="27" t="b">
        <f>AND('RIDE DATA'!$A$5&lt;'Registration Data'!$P585,'RIDE DATA'!$B$5&gt;'Registration Data'!$P585)</f>
        <v>0</v>
      </c>
      <c r="R585" s="27">
        <f>IF(Q585=TRUE,O585*0.03,0)</f>
        <v>0</v>
      </c>
      <c r="S585" s="45"/>
      <c r="T585" s="28" t="e">
        <f>R585+O585</f>
        <v>#VALUE!</v>
      </c>
      <c r="U585" s="29" t="e">
        <f>T585/F585</f>
        <v>#VALUE!</v>
      </c>
      <c r="V585" s="44" t="e">
        <f>IF(U585&gt;100%,((U585-1)*10000),0)</f>
        <v>#VALUE!</v>
      </c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O586" s="26" t="str">
        <f>IFERROR(VLOOKUP(C:C,'Results Data'!A:F,6,FALSE), "Not Found")</f>
        <v>Not Found</v>
      </c>
      <c r="P586" s="27" t="str">
        <f>IFERROR(VLOOKUP(C:C,'Results Data'!A:M,13,FALSE), "Not Found")</f>
        <v>Not Found</v>
      </c>
      <c r="Q586" s="27" t="b">
        <f>AND('RIDE DATA'!$A$5&lt;'Registration Data'!$P586,'RIDE DATA'!$B$5&gt;'Registration Data'!$P586)</f>
        <v>0</v>
      </c>
      <c r="R586" s="27">
        <f>IF(Q586=TRUE,O586*0.03,0)</f>
        <v>0</v>
      </c>
      <c r="S586" s="45"/>
      <c r="T586" s="28" t="e">
        <f>R586+O586</f>
        <v>#VALUE!</v>
      </c>
      <c r="U586" s="29" t="e">
        <f>T586/F586</f>
        <v>#VALUE!</v>
      </c>
      <c r="V586" s="44" t="e">
        <f>IF(U586&gt;100%,((U586-1)*10000),0)</f>
        <v>#VALUE!</v>
      </c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O587" s="26" t="str">
        <f>IFERROR(VLOOKUP(C:C,'Results Data'!A:F,6,FALSE), "Not Found")</f>
        <v>Not Found</v>
      </c>
      <c r="P587" s="27" t="str">
        <f>IFERROR(VLOOKUP(C:C,'Results Data'!A:M,13,FALSE), "Not Found")</f>
        <v>Not Found</v>
      </c>
      <c r="Q587" s="27" t="b">
        <f>AND('RIDE DATA'!$A$5&lt;'Registration Data'!$P587,'RIDE DATA'!$B$5&gt;'Registration Data'!$P587)</f>
        <v>0</v>
      </c>
      <c r="R587" s="27">
        <f>IF(Q587=TRUE,O587*0.03,0)</f>
        <v>0</v>
      </c>
      <c r="S587" s="45"/>
      <c r="T587" s="28" t="e">
        <f>R587+O587</f>
        <v>#VALUE!</v>
      </c>
      <c r="U587" s="29" t="e">
        <f>T587/F587</f>
        <v>#VALUE!</v>
      </c>
      <c r="V587" s="44" t="e">
        <f>IF(U587&gt;100%,((U587-1)*10000),0)</f>
        <v>#VALUE!</v>
      </c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O588" s="26" t="str">
        <f>IFERROR(VLOOKUP(C:C,'Results Data'!A:F,6,FALSE), "Not Found")</f>
        <v>Not Found</v>
      </c>
      <c r="P588" s="27" t="str">
        <f>IFERROR(VLOOKUP(C:C,'Results Data'!A:M,13,FALSE), "Not Found")</f>
        <v>Not Found</v>
      </c>
      <c r="Q588" s="27" t="b">
        <f>AND('RIDE DATA'!$A$5&lt;'Registration Data'!$P588,'RIDE DATA'!$B$5&gt;'Registration Data'!$P588)</f>
        <v>0</v>
      </c>
      <c r="R588" s="27">
        <f>IF(Q588=TRUE,O588*0.03,0)</f>
        <v>0</v>
      </c>
      <c r="S588" s="45"/>
      <c r="T588" s="28" t="e">
        <f>R588+O588</f>
        <v>#VALUE!</v>
      </c>
      <c r="U588" s="29" t="e">
        <f>T588/F588</f>
        <v>#VALUE!</v>
      </c>
      <c r="V588" s="44" t="e">
        <f>IF(U588&gt;100%,((U588-1)*10000),0)</f>
        <v>#VALUE!</v>
      </c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O589" s="26" t="str">
        <f>IFERROR(VLOOKUP(C:C,'Results Data'!A:F,6,FALSE), "Not Found")</f>
        <v>Not Found</v>
      </c>
      <c r="P589" s="27" t="str">
        <f>IFERROR(VLOOKUP(C:C,'Results Data'!A:M,13,FALSE), "Not Found")</f>
        <v>Not Found</v>
      </c>
      <c r="Q589" s="27" t="b">
        <f>AND('RIDE DATA'!$A$5&lt;'Registration Data'!$P589,'RIDE DATA'!$B$5&gt;'Registration Data'!$P589)</f>
        <v>0</v>
      </c>
      <c r="R589" s="27">
        <f>IF(Q589=TRUE,O589*0.03,0)</f>
        <v>0</v>
      </c>
      <c r="S589" s="45"/>
      <c r="T589" s="28" t="e">
        <f>R589+O589</f>
        <v>#VALUE!</v>
      </c>
      <c r="U589" s="29" t="e">
        <f>T589/F589</f>
        <v>#VALUE!</v>
      </c>
      <c r="V589" s="44" t="e">
        <f>IF(U589&gt;100%,((U589-1)*10000),0)</f>
        <v>#VALUE!</v>
      </c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O590" s="26" t="str">
        <f>IFERROR(VLOOKUP(C:C,'Results Data'!A:F,6,FALSE), "Not Found")</f>
        <v>Not Found</v>
      </c>
      <c r="P590" s="27" t="str">
        <f>IFERROR(VLOOKUP(C:C,'Results Data'!A:M,13,FALSE), "Not Found")</f>
        <v>Not Found</v>
      </c>
      <c r="Q590" s="27" t="b">
        <f>AND('RIDE DATA'!$A$5&lt;'Registration Data'!$P590,'RIDE DATA'!$B$5&gt;'Registration Data'!$P590)</f>
        <v>0</v>
      </c>
      <c r="R590" s="27">
        <f>IF(Q590=TRUE,O590*0.03,0)</f>
        <v>0</v>
      </c>
      <c r="S590" s="45"/>
      <c r="T590" s="28" t="e">
        <f>R590+O590</f>
        <v>#VALUE!</v>
      </c>
      <c r="U590" s="29" t="e">
        <f>T590/F590</f>
        <v>#VALUE!</v>
      </c>
      <c r="V590" s="44" t="e">
        <f>IF(U590&gt;100%,((U590-1)*10000),0)</f>
        <v>#VALUE!</v>
      </c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O591" s="26" t="str">
        <f>IFERROR(VLOOKUP(C:C,'Results Data'!A:F,6,FALSE), "Not Found")</f>
        <v>Not Found</v>
      </c>
      <c r="P591" s="27" t="str">
        <f>IFERROR(VLOOKUP(C:C,'Results Data'!A:M,13,FALSE), "Not Found")</f>
        <v>Not Found</v>
      </c>
      <c r="Q591" s="27" t="b">
        <f>AND('RIDE DATA'!$A$5&lt;'Registration Data'!$P591,'RIDE DATA'!$B$5&gt;'Registration Data'!$P591)</f>
        <v>0</v>
      </c>
      <c r="R591" s="27">
        <f>IF(Q591=TRUE,O591*0.03,0)</f>
        <v>0</v>
      </c>
      <c r="S591" s="45"/>
      <c r="T591" s="28" t="e">
        <f>R591+O591</f>
        <v>#VALUE!</v>
      </c>
      <c r="U591" s="29" t="e">
        <f>T591/F591</f>
        <v>#VALUE!</v>
      </c>
      <c r="V591" s="44" t="e">
        <f>IF(U591&gt;100%,((U591-1)*10000),0)</f>
        <v>#VALUE!</v>
      </c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O592" s="26" t="str">
        <f>IFERROR(VLOOKUP(C:C,'Results Data'!A:F,6,FALSE), "Not Found")</f>
        <v>Not Found</v>
      </c>
      <c r="P592" s="27" t="str">
        <f>IFERROR(VLOOKUP(C:C,'Results Data'!A:M,13,FALSE), "Not Found")</f>
        <v>Not Found</v>
      </c>
      <c r="Q592" s="27" t="b">
        <f>AND('RIDE DATA'!$A$5&lt;'Registration Data'!$P592,'RIDE DATA'!$B$5&gt;'Registration Data'!$P592)</f>
        <v>0</v>
      </c>
      <c r="R592" s="27">
        <f>IF(Q592=TRUE,O592*0.03,0)</f>
        <v>0</v>
      </c>
      <c r="S592" s="45"/>
      <c r="T592" s="28" t="e">
        <f>R592+O592</f>
        <v>#VALUE!</v>
      </c>
      <c r="U592" s="29" t="e">
        <f>T592/F592</f>
        <v>#VALUE!</v>
      </c>
      <c r="V592" s="44" t="e">
        <f>IF(U592&gt;100%,((U592-1)*10000),0)</f>
        <v>#VALUE!</v>
      </c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O593" s="26" t="str">
        <f>IFERROR(VLOOKUP(C:C,'Results Data'!A:F,6,FALSE), "Not Found")</f>
        <v>Not Found</v>
      </c>
      <c r="P593" s="27" t="str">
        <f>IFERROR(VLOOKUP(C:C,'Results Data'!A:M,13,FALSE), "Not Found")</f>
        <v>Not Found</v>
      </c>
      <c r="Q593" s="27" t="b">
        <f>AND('RIDE DATA'!$A$5&lt;'Registration Data'!$P593,'RIDE DATA'!$B$5&gt;'Registration Data'!$P593)</f>
        <v>0</v>
      </c>
      <c r="R593" s="27">
        <f>IF(Q593=TRUE,O593*0.03,0)</f>
        <v>0</v>
      </c>
      <c r="S593" s="45"/>
      <c r="T593" s="28" t="e">
        <f>R593+O593</f>
        <v>#VALUE!</v>
      </c>
      <c r="U593" s="29" t="e">
        <f>T593/F593</f>
        <v>#VALUE!</v>
      </c>
      <c r="V593" s="44" t="e">
        <f>IF(U593&gt;100%,((U593-1)*10000),0)</f>
        <v>#VALUE!</v>
      </c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O594" s="26" t="str">
        <f>IFERROR(VLOOKUP(C:C,'Results Data'!A:F,6,FALSE), "Not Found")</f>
        <v>Not Found</v>
      </c>
      <c r="P594" s="27" t="str">
        <f>IFERROR(VLOOKUP(C:C,'Results Data'!A:M,13,FALSE), "Not Found")</f>
        <v>Not Found</v>
      </c>
      <c r="Q594" s="27" t="b">
        <f>AND('RIDE DATA'!$A$5&lt;'Registration Data'!$P594,'RIDE DATA'!$B$5&gt;'Registration Data'!$P594)</f>
        <v>0</v>
      </c>
      <c r="R594" s="27">
        <f>IF(Q594=TRUE,O594*0.03,0)</f>
        <v>0</v>
      </c>
      <c r="S594" s="45"/>
      <c r="T594" s="28" t="e">
        <f>R594+O594</f>
        <v>#VALUE!</v>
      </c>
      <c r="U594" s="29" t="e">
        <f>T594/F594</f>
        <v>#VALUE!</v>
      </c>
      <c r="V594" s="44" t="e">
        <f>IF(U594&gt;100%,((U594-1)*10000),0)</f>
        <v>#VALUE!</v>
      </c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O595" s="26" t="str">
        <f>IFERROR(VLOOKUP(C:C,'Results Data'!A:F,6,FALSE), "Not Found")</f>
        <v>Not Found</v>
      </c>
      <c r="P595" s="27" t="str">
        <f>IFERROR(VLOOKUP(C:C,'Results Data'!A:M,13,FALSE), "Not Found")</f>
        <v>Not Found</v>
      </c>
      <c r="Q595" s="27" t="b">
        <f>AND('RIDE DATA'!$A$5&lt;'Registration Data'!$P595,'RIDE DATA'!$B$5&gt;'Registration Data'!$P595)</f>
        <v>0</v>
      </c>
      <c r="R595" s="27">
        <f>IF(Q595=TRUE,O595*0.03,0)</f>
        <v>0</v>
      </c>
      <c r="S595" s="45"/>
      <c r="T595" s="28" t="e">
        <f>R595+O595</f>
        <v>#VALUE!</v>
      </c>
      <c r="U595" s="29" t="e">
        <f>T595/F595</f>
        <v>#VALUE!</v>
      </c>
      <c r="V595" s="44" t="e">
        <f>IF(U595&gt;100%,((U595-1)*10000),0)</f>
        <v>#VALUE!</v>
      </c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O596" s="26" t="str">
        <f>IFERROR(VLOOKUP(C:C,'Results Data'!A:F,6,FALSE), "Not Found")</f>
        <v>Not Found</v>
      </c>
      <c r="P596" s="27" t="str">
        <f>IFERROR(VLOOKUP(C:C,'Results Data'!A:M,13,FALSE), "Not Found")</f>
        <v>Not Found</v>
      </c>
      <c r="Q596" s="27" t="b">
        <f>AND('RIDE DATA'!$A$5&lt;'Registration Data'!$P596,'RIDE DATA'!$B$5&gt;'Registration Data'!$P596)</f>
        <v>0</v>
      </c>
      <c r="R596" s="27">
        <f>IF(Q596=TRUE,O596*0.03,0)</f>
        <v>0</v>
      </c>
      <c r="S596" s="45"/>
      <c r="T596" s="28" t="e">
        <f>R596+O596</f>
        <v>#VALUE!</v>
      </c>
      <c r="U596" s="29" t="e">
        <f>T596/F596</f>
        <v>#VALUE!</v>
      </c>
      <c r="V596" s="44" t="e">
        <f>IF(U596&gt;100%,((U596-1)*10000),0)</f>
        <v>#VALUE!</v>
      </c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O597" s="26" t="str">
        <f>IFERROR(VLOOKUP(C:C,'Results Data'!A:F,6,FALSE), "Not Found")</f>
        <v>Not Found</v>
      </c>
      <c r="P597" s="27" t="str">
        <f>IFERROR(VLOOKUP(C:C,'Results Data'!A:M,13,FALSE), "Not Found")</f>
        <v>Not Found</v>
      </c>
      <c r="Q597" s="27" t="b">
        <f>AND('RIDE DATA'!$A$5&lt;'Registration Data'!$P597,'RIDE DATA'!$B$5&gt;'Registration Data'!$P597)</f>
        <v>0</v>
      </c>
      <c r="R597" s="27">
        <f>IF(Q597=TRUE,O597*0.03,0)</f>
        <v>0</v>
      </c>
      <c r="S597" s="45"/>
      <c r="T597" s="28" t="e">
        <f>R597+O597</f>
        <v>#VALUE!</v>
      </c>
      <c r="U597" s="29" t="e">
        <f>T597/F597</f>
        <v>#VALUE!</v>
      </c>
      <c r="V597" s="44" t="e">
        <f>IF(U597&gt;100%,((U597-1)*10000),0)</f>
        <v>#VALUE!</v>
      </c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O598" s="26" t="str">
        <f>IFERROR(VLOOKUP(C:C,'Results Data'!A:F,6,FALSE), "Not Found")</f>
        <v>Not Found</v>
      </c>
      <c r="P598" s="27" t="str">
        <f>IFERROR(VLOOKUP(C:C,'Results Data'!A:M,13,FALSE), "Not Found")</f>
        <v>Not Found</v>
      </c>
      <c r="Q598" s="27" t="b">
        <f>AND('RIDE DATA'!$A$5&lt;'Registration Data'!$P598,'RIDE DATA'!$B$5&gt;'Registration Data'!$P598)</f>
        <v>0</v>
      </c>
      <c r="R598" s="27">
        <f>IF(Q598=TRUE,O598*0.03,0)</f>
        <v>0</v>
      </c>
      <c r="S598" s="45"/>
      <c r="T598" s="28" t="e">
        <f>R598+O598</f>
        <v>#VALUE!</v>
      </c>
      <c r="U598" s="29" t="e">
        <f>T598/F598</f>
        <v>#VALUE!</v>
      </c>
      <c r="V598" s="44" t="e">
        <f>IF(U598&gt;100%,((U598-1)*10000),0)</f>
        <v>#VALUE!</v>
      </c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O599" s="26" t="str">
        <f>IFERROR(VLOOKUP(C:C,'Results Data'!A:F,6,FALSE), "Not Found")</f>
        <v>Not Found</v>
      </c>
      <c r="P599" s="27" t="str">
        <f>IFERROR(VLOOKUP(C:C,'Results Data'!A:M,13,FALSE), "Not Found")</f>
        <v>Not Found</v>
      </c>
      <c r="Q599" s="27" t="b">
        <f>AND('RIDE DATA'!$A$5&lt;'Registration Data'!$P599,'RIDE DATA'!$B$5&gt;'Registration Data'!$P599)</f>
        <v>0</v>
      </c>
      <c r="R599" s="27">
        <f>IF(Q599=TRUE,O599*0.03,0)</f>
        <v>0</v>
      </c>
      <c r="S599" s="45"/>
      <c r="T599" s="28" t="e">
        <f>R599+O599</f>
        <v>#VALUE!</v>
      </c>
      <c r="U599" s="29" t="e">
        <f>T599/F599</f>
        <v>#VALUE!</v>
      </c>
      <c r="V599" s="44" t="e">
        <f>IF(U599&gt;100%,((U599-1)*10000),0)</f>
        <v>#VALUE!</v>
      </c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O600" s="26" t="str">
        <f>IFERROR(VLOOKUP(C:C,'Results Data'!A:F,6,FALSE), "Not Found")</f>
        <v>Not Found</v>
      </c>
      <c r="P600" s="27" t="str">
        <f>IFERROR(VLOOKUP(C:C,'Results Data'!A:M,13,FALSE), "Not Found")</f>
        <v>Not Found</v>
      </c>
      <c r="Q600" s="27" t="b">
        <f>AND('RIDE DATA'!$A$5&lt;'Registration Data'!$P600,'RIDE DATA'!$B$5&gt;'Registration Data'!$P600)</f>
        <v>0</v>
      </c>
      <c r="R600" s="27">
        <f>IF(Q600=TRUE,O600*0.03,0)</f>
        <v>0</v>
      </c>
      <c r="S600" s="45"/>
      <c r="T600" s="28" t="e">
        <f>R600+O600</f>
        <v>#VALUE!</v>
      </c>
      <c r="U600" s="29" t="e">
        <f>T600/F600</f>
        <v>#VALUE!</v>
      </c>
      <c r="V600" s="44" t="e">
        <f>IF(U600&gt;100%,((U600-1)*10000),0)</f>
        <v>#VALUE!</v>
      </c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O601" s="26" t="str">
        <f>IFERROR(VLOOKUP(C:C,'Results Data'!A:F,6,FALSE), "Not Found")</f>
        <v>Not Found</v>
      </c>
      <c r="P601" s="27" t="str">
        <f>IFERROR(VLOOKUP(C:C,'Results Data'!A:M,13,FALSE), "Not Found")</f>
        <v>Not Found</v>
      </c>
      <c r="Q601" s="27" t="b">
        <f>AND('RIDE DATA'!$A$5&lt;'Registration Data'!$P601,'RIDE DATA'!$B$5&gt;'Registration Data'!$P601)</f>
        <v>0</v>
      </c>
      <c r="R601" s="27">
        <f>IF(Q601=TRUE,O601*0.03,0)</f>
        <v>0</v>
      </c>
      <c r="S601" s="45"/>
      <c r="T601" s="28" t="e">
        <f>R601+O601</f>
        <v>#VALUE!</v>
      </c>
      <c r="U601" s="29" t="e">
        <f>T601/F601</f>
        <v>#VALUE!</v>
      </c>
      <c r="V601" s="44" t="e">
        <f>IF(U601&gt;100%,((U601-1)*10000),0)</f>
        <v>#VALUE!</v>
      </c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O602" s="26" t="str">
        <f>IFERROR(VLOOKUP(C:C,'Results Data'!A:F,6,FALSE), "Not Found")</f>
        <v>Not Found</v>
      </c>
      <c r="P602" s="27" t="str">
        <f>IFERROR(VLOOKUP(C:C,'Results Data'!A:M,13,FALSE), "Not Found")</f>
        <v>Not Found</v>
      </c>
      <c r="Q602" s="27" t="b">
        <f>AND('RIDE DATA'!$A$5&lt;'Registration Data'!$P602,'RIDE DATA'!$B$5&gt;'Registration Data'!$P602)</f>
        <v>0</v>
      </c>
      <c r="R602" s="27">
        <f>IF(Q602=TRUE,O602*0.03,0)</f>
        <v>0</v>
      </c>
      <c r="S602" s="45"/>
      <c r="T602" s="28" t="e">
        <f>R602+O602</f>
        <v>#VALUE!</v>
      </c>
      <c r="U602" s="29" t="e">
        <f>T602/F602</f>
        <v>#VALUE!</v>
      </c>
      <c r="V602" s="44" t="e">
        <f>IF(U602&gt;100%,((U602-1)*10000),0)</f>
        <v>#VALUE!</v>
      </c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O603" s="26" t="str">
        <f>IFERROR(VLOOKUP(C:C,'Results Data'!A:F,6,FALSE), "Not Found")</f>
        <v>Not Found</v>
      </c>
      <c r="P603" s="27" t="str">
        <f>IFERROR(VLOOKUP(C:C,'Results Data'!A:M,13,FALSE), "Not Found")</f>
        <v>Not Found</v>
      </c>
      <c r="Q603" s="27" t="b">
        <f>AND('RIDE DATA'!$A$5&lt;'Registration Data'!$P603,'RIDE DATA'!$B$5&gt;'Registration Data'!$P603)</f>
        <v>0</v>
      </c>
      <c r="R603" s="27">
        <f>IF(Q603=TRUE,O603*0.03,0)</f>
        <v>0</v>
      </c>
      <c r="S603" s="45"/>
      <c r="T603" s="28" t="e">
        <f>R603+O603</f>
        <v>#VALUE!</v>
      </c>
      <c r="U603" s="29" t="e">
        <f>T603/F603</f>
        <v>#VALUE!</v>
      </c>
      <c r="V603" s="44" t="e">
        <f>IF(U603&gt;100%,((U603-1)*10000),0)</f>
        <v>#VALUE!</v>
      </c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O604" s="26" t="str">
        <f>IFERROR(VLOOKUP(C:C,'Results Data'!A:F,6,FALSE), "Not Found")</f>
        <v>Not Found</v>
      </c>
      <c r="P604" s="27" t="str">
        <f>IFERROR(VLOOKUP(C:C,'Results Data'!A:M,13,FALSE), "Not Found")</f>
        <v>Not Found</v>
      </c>
      <c r="Q604" s="27" t="b">
        <f>AND('RIDE DATA'!$A$5&lt;'Registration Data'!$P604,'RIDE DATA'!$B$5&gt;'Registration Data'!$P604)</f>
        <v>0</v>
      </c>
      <c r="R604" s="27">
        <f>IF(Q604=TRUE,O604*0.03,0)</f>
        <v>0</v>
      </c>
      <c r="S604" s="45"/>
      <c r="T604" s="28" t="e">
        <f>R604+O604</f>
        <v>#VALUE!</v>
      </c>
      <c r="U604" s="29" t="e">
        <f>T604/F604</f>
        <v>#VALUE!</v>
      </c>
      <c r="V604" s="44" t="e">
        <f>IF(U604&gt;100%,((U604-1)*10000),0)</f>
        <v>#VALUE!</v>
      </c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O605" s="26" t="str">
        <f>IFERROR(VLOOKUP(C:C,'Results Data'!A:F,6,FALSE), "Not Found")</f>
        <v>Not Found</v>
      </c>
      <c r="P605" s="27" t="str">
        <f>IFERROR(VLOOKUP(C:C,'Results Data'!A:M,13,FALSE), "Not Found")</f>
        <v>Not Found</v>
      </c>
      <c r="Q605" s="27" t="b">
        <f>AND('RIDE DATA'!$A$5&lt;'Registration Data'!$P605,'RIDE DATA'!$B$5&gt;'Registration Data'!$P605)</f>
        <v>0</v>
      </c>
      <c r="R605" s="27">
        <f>IF(Q605=TRUE,O605*0.03,0)</f>
        <v>0</v>
      </c>
      <c r="S605" s="45"/>
      <c r="T605" s="28" t="e">
        <f>R605+O605</f>
        <v>#VALUE!</v>
      </c>
      <c r="U605" s="29" t="e">
        <f>T605/F605</f>
        <v>#VALUE!</v>
      </c>
      <c r="V605" s="44" t="e">
        <f>IF(U605&gt;100%,((U605-1)*10000),0)</f>
        <v>#VALUE!</v>
      </c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O606" s="26" t="str">
        <f>IFERROR(VLOOKUP(C:C,'Results Data'!A:F,6,FALSE), "Not Found")</f>
        <v>Not Found</v>
      </c>
      <c r="P606" s="27" t="str">
        <f>IFERROR(VLOOKUP(C:C,'Results Data'!A:M,13,FALSE), "Not Found")</f>
        <v>Not Found</v>
      </c>
      <c r="Q606" s="27" t="b">
        <f>AND('RIDE DATA'!$A$5&lt;'Registration Data'!$P606,'RIDE DATA'!$B$5&gt;'Registration Data'!$P606)</f>
        <v>0</v>
      </c>
      <c r="R606" s="27">
        <f>IF(Q606=TRUE,O606*0.03,0)</f>
        <v>0</v>
      </c>
      <c r="S606" s="45"/>
      <c r="T606" s="28" t="e">
        <f>R606+O606</f>
        <v>#VALUE!</v>
      </c>
      <c r="U606" s="29" t="e">
        <f>T606/F606</f>
        <v>#VALUE!</v>
      </c>
      <c r="V606" s="44" t="e">
        <f>IF(U606&gt;100%,((U606-1)*10000),0)</f>
        <v>#VALUE!</v>
      </c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O607" s="26" t="str">
        <f>IFERROR(VLOOKUP(C:C,'Results Data'!A:F,6,FALSE), "Not Found")</f>
        <v>Not Found</v>
      </c>
      <c r="P607" s="27" t="str">
        <f>IFERROR(VLOOKUP(C:C,'Results Data'!A:M,13,FALSE), "Not Found")</f>
        <v>Not Found</v>
      </c>
      <c r="Q607" s="27" t="b">
        <f>AND('RIDE DATA'!$A$5&lt;'Registration Data'!$P607,'RIDE DATA'!$B$5&gt;'Registration Data'!$P607)</f>
        <v>0</v>
      </c>
      <c r="R607" s="27">
        <f>IF(Q607=TRUE,O607*0.03,0)</f>
        <v>0</v>
      </c>
      <c r="S607" s="45"/>
      <c r="T607" s="28" t="e">
        <f>R607+O607</f>
        <v>#VALUE!</v>
      </c>
      <c r="U607" s="29" t="e">
        <f>T607/F607</f>
        <v>#VALUE!</v>
      </c>
      <c r="V607" s="44" t="e">
        <f>IF(U607&gt;100%,((U607-1)*10000),0)</f>
        <v>#VALUE!</v>
      </c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O608" s="26" t="str">
        <f>IFERROR(VLOOKUP(C:C,'Results Data'!A:F,6,FALSE), "Not Found")</f>
        <v>Not Found</v>
      </c>
      <c r="P608" s="27" t="str">
        <f>IFERROR(VLOOKUP(C:C,'Results Data'!A:M,13,FALSE), "Not Found")</f>
        <v>Not Found</v>
      </c>
      <c r="Q608" s="27" t="b">
        <f>AND('RIDE DATA'!$A$5&lt;'Registration Data'!$P608,'RIDE DATA'!$B$5&gt;'Registration Data'!$P608)</f>
        <v>0</v>
      </c>
      <c r="R608" s="27">
        <f>IF(Q608=TRUE,O608*0.03,0)</f>
        <v>0</v>
      </c>
      <c r="S608" s="45"/>
      <c r="T608" s="28" t="e">
        <f>R608+O608</f>
        <v>#VALUE!</v>
      </c>
      <c r="U608" s="29" t="e">
        <f>T608/F608</f>
        <v>#VALUE!</v>
      </c>
      <c r="V608" s="44" t="e">
        <f>IF(U608&gt;100%,((U608-1)*10000),0)</f>
        <v>#VALUE!</v>
      </c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O609" s="26" t="str">
        <f>IFERROR(VLOOKUP(C:C,'Results Data'!A:F,6,FALSE), "Not Found")</f>
        <v>Not Found</v>
      </c>
      <c r="P609" s="27" t="str">
        <f>IFERROR(VLOOKUP(C:C,'Results Data'!A:M,13,FALSE), "Not Found")</f>
        <v>Not Found</v>
      </c>
      <c r="Q609" s="27" t="b">
        <f>AND('RIDE DATA'!$A$5&lt;'Registration Data'!$P609,'RIDE DATA'!$B$5&gt;'Registration Data'!$P609)</f>
        <v>0</v>
      </c>
      <c r="R609" s="27">
        <f>IF(Q609=TRUE,O609*0.03,0)</f>
        <v>0</v>
      </c>
      <c r="S609" s="45"/>
      <c r="T609" s="28" t="e">
        <f>R609+O609</f>
        <v>#VALUE!</v>
      </c>
      <c r="U609" s="29" t="e">
        <f>T609/F609</f>
        <v>#VALUE!</v>
      </c>
      <c r="V609" s="44" t="e">
        <f>IF(U609&gt;100%,((U609-1)*10000),0)</f>
        <v>#VALUE!</v>
      </c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O610" s="26" t="str">
        <f>IFERROR(VLOOKUP(C:C,'Results Data'!A:F,6,FALSE), "Not Found")</f>
        <v>Not Found</v>
      </c>
      <c r="P610" s="27" t="str">
        <f>IFERROR(VLOOKUP(C:C,'Results Data'!A:M,13,FALSE), "Not Found")</f>
        <v>Not Found</v>
      </c>
      <c r="Q610" s="27" t="b">
        <f>AND('RIDE DATA'!$A$5&lt;'Registration Data'!$P610,'RIDE DATA'!$B$5&gt;'Registration Data'!$P610)</f>
        <v>0</v>
      </c>
      <c r="R610" s="27">
        <f>IF(Q610=TRUE,O610*0.03,0)</f>
        <v>0</v>
      </c>
      <c r="S610" s="45"/>
      <c r="T610" s="28" t="e">
        <f>R610+O610</f>
        <v>#VALUE!</v>
      </c>
      <c r="U610" s="29" t="e">
        <f>T610/F610</f>
        <v>#VALUE!</v>
      </c>
      <c r="V610" s="44" t="e">
        <f>IF(U610&gt;100%,((U610-1)*10000),0)</f>
        <v>#VALUE!</v>
      </c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O611" s="26" t="str">
        <f>IFERROR(VLOOKUP(C:C,'Results Data'!A:F,6,FALSE), "Not Found")</f>
        <v>Not Found</v>
      </c>
      <c r="P611" s="27" t="str">
        <f>IFERROR(VLOOKUP(C:C,'Results Data'!A:M,13,FALSE), "Not Found")</f>
        <v>Not Found</v>
      </c>
      <c r="Q611" s="27" t="b">
        <f>AND('RIDE DATA'!$A$5&lt;'Registration Data'!$P611,'RIDE DATA'!$B$5&gt;'Registration Data'!$P611)</f>
        <v>0</v>
      </c>
      <c r="R611" s="27">
        <f>IF(Q611=TRUE,O611*0.03,0)</f>
        <v>0</v>
      </c>
      <c r="S611" s="45"/>
      <c r="T611" s="28" t="e">
        <f>R611+O611</f>
        <v>#VALUE!</v>
      </c>
      <c r="U611" s="29" t="e">
        <f>T611/F611</f>
        <v>#VALUE!</v>
      </c>
      <c r="V611" s="44" t="e">
        <f>IF(U611&gt;100%,((U611-1)*10000),0)</f>
        <v>#VALUE!</v>
      </c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O612" s="26" t="str">
        <f>IFERROR(VLOOKUP(C:C,'Results Data'!A:F,6,FALSE), "Not Found")</f>
        <v>Not Found</v>
      </c>
      <c r="P612" s="27" t="str">
        <f>IFERROR(VLOOKUP(C:C,'Results Data'!A:M,13,FALSE), "Not Found")</f>
        <v>Not Found</v>
      </c>
      <c r="Q612" s="27" t="b">
        <f>AND('RIDE DATA'!$A$5&lt;'Registration Data'!$P612,'RIDE DATA'!$B$5&gt;'Registration Data'!$P612)</f>
        <v>0</v>
      </c>
      <c r="R612" s="27">
        <f>IF(Q612=TRUE,O612*0.03,0)</f>
        <v>0</v>
      </c>
      <c r="S612" s="45"/>
      <c r="T612" s="28" t="e">
        <f>R612+O612</f>
        <v>#VALUE!</v>
      </c>
      <c r="U612" s="29" t="e">
        <f>T612/F612</f>
        <v>#VALUE!</v>
      </c>
      <c r="V612" s="44" t="e">
        <f>IF(U612&gt;100%,((U612-1)*10000),0)</f>
        <v>#VALUE!</v>
      </c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O613" s="26" t="str">
        <f>IFERROR(VLOOKUP(C:C,'Results Data'!A:F,6,FALSE), "Not Found")</f>
        <v>Not Found</v>
      </c>
      <c r="P613" s="27" t="str">
        <f>IFERROR(VLOOKUP(C:C,'Results Data'!A:M,13,FALSE), "Not Found")</f>
        <v>Not Found</v>
      </c>
      <c r="Q613" s="27" t="b">
        <f>AND('RIDE DATA'!$A$5&lt;'Registration Data'!$P613,'RIDE DATA'!$B$5&gt;'Registration Data'!$P613)</f>
        <v>0</v>
      </c>
      <c r="R613" s="27">
        <f>IF(Q613=TRUE,O613*0.03,0)</f>
        <v>0</v>
      </c>
      <c r="S613" s="45"/>
      <c r="T613" s="28" t="e">
        <f>R613+O613</f>
        <v>#VALUE!</v>
      </c>
      <c r="U613" s="29" t="e">
        <f>T613/F613</f>
        <v>#VALUE!</v>
      </c>
      <c r="V613" s="44" t="e">
        <f>IF(U613&gt;100%,((U613-1)*10000),0)</f>
        <v>#VALUE!</v>
      </c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O614" s="26" t="str">
        <f>IFERROR(VLOOKUP(C:C,'Results Data'!A:F,6,FALSE), "Not Found")</f>
        <v>Not Found</v>
      </c>
      <c r="P614" s="27" t="str">
        <f>IFERROR(VLOOKUP(C:C,'Results Data'!A:M,13,FALSE), "Not Found")</f>
        <v>Not Found</v>
      </c>
      <c r="Q614" s="27" t="b">
        <f>AND('RIDE DATA'!$A$5&lt;'Registration Data'!$P614,'RIDE DATA'!$B$5&gt;'Registration Data'!$P614)</f>
        <v>0</v>
      </c>
      <c r="R614" s="27">
        <f>IF(Q614=TRUE,O614*0.03,0)</f>
        <v>0</v>
      </c>
      <c r="S614" s="45"/>
      <c r="T614" s="28" t="e">
        <f>R614+O614</f>
        <v>#VALUE!</v>
      </c>
      <c r="U614" s="29" t="e">
        <f>T614/F614</f>
        <v>#VALUE!</v>
      </c>
      <c r="V614" s="44" t="e">
        <f>IF(U614&gt;100%,((U614-1)*10000),0)</f>
        <v>#VALUE!</v>
      </c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O615" s="26" t="str">
        <f>IFERROR(VLOOKUP(C:C,'Results Data'!A:F,6,FALSE), "Not Found")</f>
        <v>Not Found</v>
      </c>
      <c r="P615" s="27" t="str">
        <f>IFERROR(VLOOKUP(C:C,'Results Data'!A:M,13,FALSE), "Not Found")</f>
        <v>Not Found</v>
      </c>
      <c r="Q615" s="27" t="b">
        <f>AND('RIDE DATA'!$A$5&lt;'Registration Data'!$P615,'RIDE DATA'!$B$5&gt;'Registration Data'!$P615)</f>
        <v>0</v>
      </c>
      <c r="R615" s="27">
        <f>IF(Q615=TRUE,O615*0.03,0)</f>
        <v>0</v>
      </c>
      <c r="S615" s="45"/>
      <c r="T615" s="28" t="e">
        <f>R615+O615</f>
        <v>#VALUE!</v>
      </c>
      <c r="U615" s="29" t="e">
        <f>T615/F615</f>
        <v>#VALUE!</v>
      </c>
      <c r="V615" s="44" t="e">
        <f>IF(U615&gt;100%,((U615-1)*10000),0)</f>
        <v>#VALUE!</v>
      </c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O616" s="26" t="str">
        <f>IFERROR(VLOOKUP(C:C,'Results Data'!A:F,6,FALSE), "Not Found")</f>
        <v>Not Found</v>
      </c>
      <c r="P616" s="27" t="str">
        <f>IFERROR(VLOOKUP(C:C,'Results Data'!A:M,13,FALSE), "Not Found")</f>
        <v>Not Found</v>
      </c>
      <c r="Q616" s="27" t="b">
        <f>AND('RIDE DATA'!$A$5&lt;'Registration Data'!$P616,'RIDE DATA'!$B$5&gt;'Registration Data'!$P616)</f>
        <v>0</v>
      </c>
      <c r="R616" s="27">
        <f>IF(Q616=TRUE,O616*0.03,0)</f>
        <v>0</v>
      </c>
      <c r="S616" s="45"/>
      <c r="T616" s="28" t="e">
        <f>R616+O616</f>
        <v>#VALUE!</v>
      </c>
      <c r="U616" s="29" t="e">
        <f>T616/F616</f>
        <v>#VALUE!</v>
      </c>
      <c r="V616" s="44" t="e">
        <f>IF(U616&gt;100%,((U616-1)*10000),0)</f>
        <v>#VALUE!</v>
      </c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O617" s="26" t="str">
        <f>IFERROR(VLOOKUP(C:C,'Results Data'!A:F,6,FALSE), "Not Found")</f>
        <v>Not Found</v>
      </c>
      <c r="P617" s="27" t="str">
        <f>IFERROR(VLOOKUP(C:C,'Results Data'!A:M,13,FALSE), "Not Found")</f>
        <v>Not Found</v>
      </c>
      <c r="Q617" s="27" t="b">
        <f>AND('RIDE DATA'!$A$5&lt;'Registration Data'!$P617,'RIDE DATA'!$B$5&gt;'Registration Data'!$P617)</f>
        <v>0</v>
      </c>
      <c r="R617" s="27">
        <f>IF(Q617=TRUE,O617*0.03,0)</f>
        <v>0</v>
      </c>
      <c r="S617" s="45"/>
      <c r="T617" s="28" t="e">
        <f>R617+O617</f>
        <v>#VALUE!</v>
      </c>
      <c r="U617" s="29" t="e">
        <f>T617/F617</f>
        <v>#VALUE!</v>
      </c>
      <c r="V617" s="44" t="e">
        <f>IF(U617&gt;100%,((U617-1)*10000),0)</f>
        <v>#VALUE!</v>
      </c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O618" s="26" t="str">
        <f>IFERROR(VLOOKUP(C:C,'Results Data'!A:F,6,FALSE), "Not Found")</f>
        <v>Not Found</v>
      </c>
      <c r="P618" s="27" t="str">
        <f>IFERROR(VLOOKUP(C:C,'Results Data'!A:M,13,FALSE), "Not Found")</f>
        <v>Not Found</v>
      </c>
      <c r="Q618" s="27" t="b">
        <f>AND('RIDE DATA'!$A$5&lt;'Registration Data'!$P618,'RIDE DATA'!$B$5&gt;'Registration Data'!$P618)</f>
        <v>0</v>
      </c>
      <c r="R618" s="27">
        <f>IF(Q618=TRUE,O618*0.03,0)</f>
        <v>0</v>
      </c>
      <c r="S618" s="45"/>
      <c r="T618" s="28" t="e">
        <f>R618+O618</f>
        <v>#VALUE!</v>
      </c>
      <c r="U618" s="29" t="e">
        <f>T618/F618</f>
        <v>#VALUE!</v>
      </c>
      <c r="V618" s="44" t="e">
        <f>IF(U618&gt;100%,((U618-1)*10000),0)</f>
        <v>#VALUE!</v>
      </c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O619" s="26" t="str">
        <f>IFERROR(VLOOKUP(C:C,'Results Data'!A:F,6,FALSE), "Not Found")</f>
        <v>Not Found</v>
      </c>
      <c r="P619" s="27" t="str">
        <f>IFERROR(VLOOKUP(C:C,'Results Data'!A:M,13,FALSE), "Not Found")</f>
        <v>Not Found</v>
      </c>
      <c r="Q619" s="27" t="b">
        <f>AND('RIDE DATA'!$A$5&lt;'Registration Data'!$P619,'RIDE DATA'!$B$5&gt;'Registration Data'!$P619)</f>
        <v>0</v>
      </c>
      <c r="R619" s="27">
        <f>IF(Q619=TRUE,O619*0.03,0)</f>
        <v>0</v>
      </c>
      <c r="S619" s="45"/>
      <c r="T619" s="28" t="e">
        <f>R619+O619</f>
        <v>#VALUE!</v>
      </c>
      <c r="U619" s="29" t="e">
        <f>T619/F619</f>
        <v>#VALUE!</v>
      </c>
      <c r="V619" s="44" t="e">
        <f>IF(U619&gt;100%,((U619-1)*10000),0)</f>
        <v>#VALUE!</v>
      </c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O620" s="26" t="str">
        <f>IFERROR(VLOOKUP(C:C,'Results Data'!A:F,6,FALSE), "Not Found")</f>
        <v>Not Found</v>
      </c>
      <c r="P620" s="27" t="str">
        <f>IFERROR(VLOOKUP(C:C,'Results Data'!A:M,13,FALSE), "Not Found")</f>
        <v>Not Found</v>
      </c>
      <c r="Q620" s="27" t="b">
        <f>AND('RIDE DATA'!$A$5&lt;'Registration Data'!$P620,'RIDE DATA'!$B$5&gt;'Registration Data'!$P620)</f>
        <v>0</v>
      </c>
      <c r="R620" s="27">
        <f>IF(Q620=TRUE,O620*0.03,0)</f>
        <v>0</v>
      </c>
      <c r="S620" s="45"/>
      <c r="T620" s="28" t="e">
        <f>R620+O620</f>
        <v>#VALUE!</v>
      </c>
      <c r="U620" s="29" t="e">
        <f>T620/F620</f>
        <v>#VALUE!</v>
      </c>
      <c r="V620" s="44" t="e">
        <f>IF(U620&gt;100%,((U620-1)*10000),0)</f>
        <v>#VALUE!</v>
      </c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O621" s="26" t="str">
        <f>IFERROR(VLOOKUP(C:C,'Results Data'!A:F,6,FALSE), "Not Found")</f>
        <v>Not Found</v>
      </c>
      <c r="P621" s="27" t="str">
        <f>IFERROR(VLOOKUP(C:C,'Results Data'!A:M,13,FALSE), "Not Found")</f>
        <v>Not Found</v>
      </c>
      <c r="Q621" s="27" t="b">
        <f>AND('RIDE DATA'!$A$5&lt;'Registration Data'!$P621,'RIDE DATA'!$B$5&gt;'Registration Data'!$P621)</f>
        <v>0</v>
      </c>
      <c r="R621" s="27">
        <f>IF(Q621=TRUE,O621*0.03,0)</f>
        <v>0</v>
      </c>
      <c r="S621" s="45"/>
      <c r="T621" s="28" t="e">
        <f>R621+O621</f>
        <v>#VALUE!</v>
      </c>
      <c r="U621" s="29" t="e">
        <f>T621/F621</f>
        <v>#VALUE!</v>
      </c>
      <c r="V621" s="44" t="e">
        <f>IF(U621&gt;100%,((U621-1)*10000),0)</f>
        <v>#VALUE!</v>
      </c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O622" s="26" t="str">
        <f>IFERROR(VLOOKUP(C:C,'Results Data'!A:F,6,FALSE), "Not Found")</f>
        <v>Not Found</v>
      </c>
      <c r="P622" s="27" t="str">
        <f>IFERROR(VLOOKUP(C:C,'Results Data'!A:M,13,FALSE), "Not Found")</f>
        <v>Not Found</v>
      </c>
      <c r="Q622" s="27" t="b">
        <f>AND('RIDE DATA'!$A$5&lt;'Registration Data'!$P622,'RIDE DATA'!$B$5&gt;'Registration Data'!$P622)</f>
        <v>0</v>
      </c>
      <c r="R622" s="27">
        <f>IF(Q622=TRUE,O622*0.03,0)</f>
        <v>0</v>
      </c>
      <c r="S622" s="45"/>
      <c r="T622" s="28" t="e">
        <f>R622+O622</f>
        <v>#VALUE!</v>
      </c>
      <c r="U622" s="29" t="e">
        <f>T622/F622</f>
        <v>#VALUE!</v>
      </c>
      <c r="V622" s="44" t="e">
        <f>IF(U622&gt;100%,((U622-1)*10000),0)</f>
        <v>#VALUE!</v>
      </c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O623" s="26" t="str">
        <f>IFERROR(VLOOKUP(C:C,'Results Data'!A:F,6,FALSE), "Not Found")</f>
        <v>Not Found</v>
      </c>
      <c r="P623" s="27" t="str">
        <f>IFERROR(VLOOKUP(C:C,'Results Data'!A:M,13,FALSE), "Not Found")</f>
        <v>Not Found</v>
      </c>
      <c r="Q623" s="27" t="b">
        <f>AND('RIDE DATA'!$A$5&lt;'Registration Data'!$P623,'RIDE DATA'!$B$5&gt;'Registration Data'!$P623)</f>
        <v>0</v>
      </c>
      <c r="R623" s="27">
        <f>IF(Q623=TRUE,O623*0.03,0)</f>
        <v>0</v>
      </c>
      <c r="S623" s="45"/>
      <c r="T623" s="28" t="e">
        <f>R623+O623</f>
        <v>#VALUE!</v>
      </c>
      <c r="U623" s="29" t="e">
        <f>T623/F623</f>
        <v>#VALUE!</v>
      </c>
      <c r="V623" s="44" t="e">
        <f>IF(U623&gt;100%,((U623-1)*10000),0)</f>
        <v>#VALUE!</v>
      </c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O624" s="26" t="str">
        <f>IFERROR(VLOOKUP(C:C,'Results Data'!A:F,6,FALSE), "Not Found")</f>
        <v>Not Found</v>
      </c>
      <c r="P624" s="27" t="str">
        <f>IFERROR(VLOOKUP(C:C,'Results Data'!A:M,13,FALSE), "Not Found")</f>
        <v>Not Found</v>
      </c>
      <c r="Q624" s="27" t="b">
        <f>AND('RIDE DATA'!$A$5&lt;'Registration Data'!$P624,'RIDE DATA'!$B$5&gt;'Registration Data'!$P624)</f>
        <v>0</v>
      </c>
      <c r="R624" s="27">
        <f>IF(Q624=TRUE,O624*0.03,0)</f>
        <v>0</v>
      </c>
      <c r="S624" s="45"/>
      <c r="T624" s="28" t="e">
        <f>R624+O624</f>
        <v>#VALUE!</v>
      </c>
      <c r="U624" s="29" t="e">
        <f>T624/F624</f>
        <v>#VALUE!</v>
      </c>
      <c r="V624" s="44" t="e">
        <f>IF(U624&gt;100%,((U624-1)*10000),0)</f>
        <v>#VALUE!</v>
      </c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O625" s="26" t="str">
        <f>IFERROR(VLOOKUP(C:C,'Results Data'!A:F,6,FALSE), "Not Found")</f>
        <v>Not Found</v>
      </c>
      <c r="P625" s="27" t="str">
        <f>IFERROR(VLOOKUP(C:C,'Results Data'!A:M,13,FALSE), "Not Found")</f>
        <v>Not Found</v>
      </c>
      <c r="Q625" s="27" t="b">
        <f>AND('RIDE DATA'!$A$5&lt;'Registration Data'!$P625,'RIDE DATA'!$B$5&gt;'Registration Data'!$P625)</f>
        <v>0</v>
      </c>
      <c r="R625" s="27">
        <f>IF(Q625=TRUE,O625*0.03,0)</f>
        <v>0</v>
      </c>
      <c r="S625" s="45"/>
      <c r="T625" s="28" t="e">
        <f>R625+O625</f>
        <v>#VALUE!</v>
      </c>
      <c r="U625" s="29" t="e">
        <f>T625/F625</f>
        <v>#VALUE!</v>
      </c>
      <c r="V625" s="44" t="e">
        <f>IF(U625&gt;100%,((U625-1)*10000),0)</f>
        <v>#VALUE!</v>
      </c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O626" s="26" t="str">
        <f>IFERROR(VLOOKUP(C:C,'Results Data'!A:F,6,FALSE), "Not Found")</f>
        <v>Not Found</v>
      </c>
      <c r="P626" s="27" t="str">
        <f>IFERROR(VLOOKUP(C:C,'Results Data'!A:M,13,FALSE), "Not Found")</f>
        <v>Not Found</v>
      </c>
      <c r="Q626" s="27" t="b">
        <f>AND('RIDE DATA'!$A$5&lt;'Registration Data'!$P626,'RIDE DATA'!$B$5&gt;'Registration Data'!$P626)</f>
        <v>0</v>
      </c>
      <c r="R626" s="27">
        <f>IF(Q626=TRUE,O626*0.03,0)</f>
        <v>0</v>
      </c>
      <c r="S626" s="45"/>
      <c r="T626" s="28" t="e">
        <f>R626+O626</f>
        <v>#VALUE!</v>
      </c>
      <c r="U626" s="29" t="e">
        <f>T626/F626</f>
        <v>#VALUE!</v>
      </c>
      <c r="V626" s="44" t="e">
        <f>IF(U626&gt;100%,((U626-1)*10000),0)</f>
        <v>#VALUE!</v>
      </c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O627" s="26" t="str">
        <f>IFERROR(VLOOKUP(C:C,'Results Data'!A:F,6,FALSE), "Not Found")</f>
        <v>Not Found</v>
      </c>
      <c r="P627" s="27" t="str">
        <f>IFERROR(VLOOKUP(C:C,'Results Data'!A:M,13,FALSE), "Not Found")</f>
        <v>Not Found</v>
      </c>
      <c r="Q627" s="27" t="b">
        <f>AND('RIDE DATA'!$A$5&lt;'Registration Data'!$P627,'RIDE DATA'!$B$5&gt;'Registration Data'!$P627)</f>
        <v>0</v>
      </c>
      <c r="R627" s="27">
        <f>IF(Q627=TRUE,O627*0.03,0)</f>
        <v>0</v>
      </c>
      <c r="S627" s="45"/>
      <c r="T627" s="28" t="e">
        <f>R627+O627</f>
        <v>#VALUE!</v>
      </c>
      <c r="U627" s="29" t="e">
        <f>T627/F627</f>
        <v>#VALUE!</v>
      </c>
      <c r="V627" s="44" t="e">
        <f>IF(U627&gt;100%,((U627-1)*10000),0)</f>
        <v>#VALUE!</v>
      </c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O628" s="26" t="str">
        <f>IFERROR(VLOOKUP(C:C,'Results Data'!A:F,6,FALSE), "Not Found")</f>
        <v>Not Found</v>
      </c>
      <c r="P628" s="27" t="str">
        <f>IFERROR(VLOOKUP(C:C,'Results Data'!A:M,13,FALSE), "Not Found")</f>
        <v>Not Found</v>
      </c>
      <c r="Q628" s="27" t="b">
        <f>AND('RIDE DATA'!$A$5&lt;'Registration Data'!$P628,'RIDE DATA'!$B$5&gt;'Registration Data'!$P628)</f>
        <v>0</v>
      </c>
      <c r="R628" s="27">
        <f>IF(Q628=TRUE,O628*0.03,0)</f>
        <v>0</v>
      </c>
      <c r="S628" s="45"/>
      <c r="T628" s="28" t="e">
        <f>R628+O628</f>
        <v>#VALUE!</v>
      </c>
      <c r="U628" s="29" t="e">
        <f>T628/F628</f>
        <v>#VALUE!</v>
      </c>
      <c r="V628" s="44" t="e">
        <f>IF(U628&gt;100%,((U628-1)*10000),0)</f>
        <v>#VALUE!</v>
      </c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O629" s="26" t="str">
        <f>IFERROR(VLOOKUP(C:C,'Results Data'!A:F,6,FALSE), "Not Found")</f>
        <v>Not Found</v>
      </c>
      <c r="P629" s="27" t="str">
        <f>IFERROR(VLOOKUP(C:C,'Results Data'!A:M,13,FALSE), "Not Found")</f>
        <v>Not Found</v>
      </c>
      <c r="Q629" s="27" t="b">
        <f>AND('RIDE DATA'!$A$5&lt;'Registration Data'!$P629,'RIDE DATA'!$B$5&gt;'Registration Data'!$P629)</f>
        <v>0</v>
      </c>
      <c r="R629" s="27">
        <f>IF(Q629=TRUE,O629*0.03,0)</f>
        <v>0</v>
      </c>
      <c r="S629" s="45"/>
      <c r="T629" s="28" t="e">
        <f>R629+O629</f>
        <v>#VALUE!</v>
      </c>
      <c r="U629" s="29" t="e">
        <f>T629/F629</f>
        <v>#VALUE!</v>
      </c>
      <c r="V629" s="44" t="e">
        <f>IF(U629&gt;100%,((U629-1)*10000),0)</f>
        <v>#VALUE!</v>
      </c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O630" s="26" t="str">
        <f>IFERROR(VLOOKUP(C:C,'Results Data'!A:F,6,FALSE), "Not Found")</f>
        <v>Not Found</v>
      </c>
      <c r="P630" s="27" t="str">
        <f>IFERROR(VLOOKUP(C:C,'Results Data'!A:M,13,FALSE), "Not Found")</f>
        <v>Not Found</v>
      </c>
      <c r="Q630" s="27" t="b">
        <f>AND('RIDE DATA'!$A$5&lt;'Registration Data'!$P630,'RIDE DATA'!$B$5&gt;'Registration Data'!$P630)</f>
        <v>0</v>
      </c>
      <c r="R630" s="27">
        <f>IF(Q630=TRUE,O630*0.03,0)</f>
        <v>0</v>
      </c>
      <c r="S630" s="45"/>
      <c r="T630" s="28" t="e">
        <f>R630+O630</f>
        <v>#VALUE!</v>
      </c>
      <c r="U630" s="29" t="e">
        <f>T630/F630</f>
        <v>#VALUE!</v>
      </c>
      <c r="V630" s="44" t="e">
        <f>IF(U630&gt;100%,((U630-1)*10000),0)</f>
        <v>#VALUE!</v>
      </c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O631" s="26" t="str">
        <f>IFERROR(VLOOKUP(C:C,'Results Data'!A:F,6,FALSE), "Not Found")</f>
        <v>Not Found</v>
      </c>
      <c r="P631" s="27" t="str">
        <f>IFERROR(VLOOKUP(C:C,'Results Data'!A:M,13,FALSE), "Not Found")</f>
        <v>Not Found</v>
      </c>
      <c r="Q631" s="27" t="b">
        <f>AND('RIDE DATA'!$A$5&lt;'Registration Data'!$P631,'RIDE DATA'!$B$5&gt;'Registration Data'!$P631)</f>
        <v>0</v>
      </c>
      <c r="R631" s="27">
        <f>IF(Q631=TRUE,O631*0.03,0)</f>
        <v>0</v>
      </c>
      <c r="S631" s="45"/>
      <c r="T631" s="28" t="e">
        <f>R631+O631</f>
        <v>#VALUE!</v>
      </c>
      <c r="U631" s="29" t="e">
        <f>T631/F631</f>
        <v>#VALUE!</v>
      </c>
      <c r="V631" s="44" t="e">
        <f>IF(U631&gt;100%,((U631-1)*10000),0)</f>
        <v>#VALUE!</v>
      </c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O632" s="26" t="str">
        <f>IFERROR(VLOOKUP(C:C,'Results Data'!A:F,6,FALSE), "Not Found")</f>
        <v>Not Found</v>
      </c>
      <c r="P632" s="27" t="str">
        <f>IFERROR(VLOOKUP(C:C,'Results Data'!A:M,13,FALSE), "Not Found")</f>
        <v>Not Found</v>
      </c>
      <c r="Q632" s="27" t="b">
        <f>AND('RIDE DATA'!$A$5&lt;'Registration Data'!$P632,'RIDE DATA'!$B$5&gt;'Registration Data'!$P632)</f>
        <v>0</v>
      </c>
      <c r="R632" s="27">
        <f>IF(Q632=TRUE,O632*0.03,0)</f>
        <v>0</v>
      </c>
      <c r="S632" s="45"/>
      <c r="T632" s="28" t="e">
        <f>R632+O632</f>
        <v>#VALUE!</v>
      </c>
      <c r="U632" s="29" t="e">
        <f>T632/F632</f>
        <v>#VALUE!</v>
      </c>
      <c r="V632" s="44" t="e">
        <f>IF(U632&gt;100%,((U632-1)*10000),0)</f>
        <v>#VALUE!</v>
      </c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O633" s="26" t="str">
        <f>IFERROR(VLOOKUP(C:C,'Results Data'!A:F,6,FALSE), "Not Found")</f>
        <v>Not Found</v>
      </c>
      <c r="P633" s="27" t="str">
        <f>IFERROR(VLOOKUP(C:C,'Results Data'!A:M,13,FALSE), "Not Found")</f>
        <v>Not Found</v>
      </c>
      <c r="Q633" s="27" t="b">
        <f>AND('RIDE DATA'!$A$5&lt;'Registration Data'!$P633,'RIDE DATA'!$B$5&gt;'Registration Data'!$P633)</f>
        <v>0</v>
      </c>
      <c r="R633" s="27">
        <f>IF(Q633=TRUE,O633*0.03,0)</f>
        <v>0</v>
      </c>
      <c r="S633" s="45"/>
      <c r="T633" s="28" t="e">
        <f>R633+O633</f>
        <v>#VALUE!</v>
      </c>
      <c r="U633" s="29" t="e">
        <f>T633/F633</f>
        <v>#VALUE!</v>
      </c>
      <c r="V633" s="44" t="e">
        <f>IF(U633&gt;100%,((U633-1)*10000),0)</f>
        <v>#VALUE!</v>
      </c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O634" s="26" t="str">
        <f>IFERROR(VLOOKUP(C:C,'Results Data'!A:F,6,FALSE), "Not Found")</f>
        <v>Not Found</v>
      </c>
      <c r="P634" s="27" t="str">
        <f>IFERROR(VLOOKUP(C:C,'Results Data'!A:M,13,FALSE), "Not Found")</f>
        <v>Not Found</v>
      </c>
      <c r="Q634" s="27" t="b">
        <f>AND('RIDE DATA'!$A$5&lt;'Registration Data'!$P634,'RIDE DATA'!$B$5&gt;'Registration Data'!$P634)</f>
        <v>0</v>
      </c>
      <c r="R634" s="27">
        <f>IF(Q634=TRUE,O634*0.03,0)</f>
        <v>0</v>
      </c>
      <c r="S634" s="45"/>
      <c r="T634" s="28" t="e">
        <f>R634+O634</f>
        <v>#VALUE!</v>
      </c>
      <c r="U634" s="29" t="e">
        <f>T634/F634</f>
        <v>#VALUE!</v>
      </c>
      <c r="V634" s="44" t="e">
        <f>IF(U634&gt;100%,((U634-1)*10000),0)</f>
        <v>#VALUE!</v>
      </c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O635" s="26" t="str">
        <f>IFERROR(VLOOKUP(C:C,'Results Data'!A:F,6,FALSE), "Not Found")</f>
        <v>Not Found</v>
      </c>
      <c r="P635" s="27" t="str">
        <f>IFERROR(VLOOKUP(C:C,'Results Data'!A:M,13,FALSE), "Not Found")</f>
        <v>Not Found</v>
      </c>
      <c r="Q635" s="27" t="b">
        <f>AND('RIDE DATA'!$A$5&lt;'Registration Data'!$P635,'RIDE DATA'!$B$5&gt;'Registration Data'!$P635)</f>
        <v>0</v>
      </c>
      <c r="R635" s="27">
        <f>IF(Q635=TRUE,O635*0.03,0)</f>
        <v>0</v>
      </c>
      <c r="S635" s="45"/>
      <c r="T635" s="28" t="e">
        <f>R635+O635</f>
        <v>#VALUE!</v>
      </c>
      <c r="U635" s="29" t="e">
        <f>T635/F635</f>
        <v>#VALUE!</v>
      </c>
      <c r="V635" s="44" t="e">
        <f>IF(U635&gt;100%,((U635-1)*10000),0)</f>
        <v>#VALUE!</v>
      </c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O636" s="26" t="str">
        <f>IFERROR(VLOOKUP(C:C,'Results Data'!A:F,6,FALSE), "Not Found")</f>
        <v>Not Found</v>
      </c>
      <c r="P636" s="27" t="str">
        <f>IFERROR(VLOOKUP(C:C,'Results Data'!A:M,13,FALSE), "Not Found")</f>
        <v>Not Found</v>
      </c>
      <c r="Q636" s="27" t="b">
        <f>AND('RIDE DATA'!$A$5&lt;'Registration Data'!$P636,'RIDE DATA'!$B$5&gt;'Registration Data'!$P636)</f>
        <v>0</v>
      </c>
      <c r="R636" s="27">
        <f>IF(Q636=TRUE,O636*0.03,0)</f>
        <v>0</v>
      </c>
      <c r="S636" s="45"/>
      <c r="T636" s="28" t="e">
        <f>R636+O636</f>
        <v>#VALUE!</v>
      </c>
      <c r="U636" s="29" t="e">
        <f>T636/F636</f>
        <v>#VALUE!</v>
      </c>
      <c r="V636" s="44" t="e">
        <f>IF(U636&gt;100%,((U636-1)*10000),0)</f>
        <v>#VALUE!</v>
      </c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O637" s="26" t="str">
        <f>IFERROR(VLOOKUP(C:C,'Results Data'!A:F,6,FALSE), "Not Found")</f>
        <v>Not Found</v>
      </c>
      <c r="P637" s="27" t="str">
        <f>IFERROR(VLOOKUP(C:C,'Results Data'!A:M,13,FALSE), "Not Found")</f>
        <v>Not Found</v>
      </c>
      <c r="Q637" s="27" t="b">
        <f>AND('RIDE DATA'!$A$5&lt;'Registration Data'!$P637,'RIDE DATA'!$B$5&gt;'Registration Data'!$P637)</f>
        <v>0</v>
      </c>
      <c r="R637" s="27">
        <f>IF(Q637=TRUE,O637*0.03,0)</f>
        <v>0</v>
      </c>
      <c r="S637" s="45"/>
      <c r="T637" s="28" t="e">
        <f>R637+O637</f>
        <v>#VALUE!</v>
      </c>
      <c r="U637" s="29" t="e">
        <f>T637/F637</f>
        <v>#VALUE!</v>
      </c>
      <c r="V637" s="44" t="e">
        <f>IF(U637&gt;100%,((U637-1)*10000),0)</f>
        <v>#VALUE!</v>
      </c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O638" s="26" t="str">
        <f>IFERROR(VLOOKUP(C:C,'Results Data'!A:F,6,FALSE), "Not Found")</f>
        <v>Not Found</v>
      </c>
      <c r="P638" s="27" t="str">
        <f>IFERROR(VLOOKUP(C:C,'Results Data'!A:M,13,FALSE), "Not Found")</f>
        <v>Not Found</v>
      </c>
      <c r="Q638" s="27" t="b">
        <f>AND('RIDE DATA'!$A$5&lt;'Registration Data'!$P638,'RIDE DATA'!$B$5&gt;'Registration Data'!$P638)</f>
        <v>0</v>
      </c>
      <c r="R638" s="27">
        <f>IF(Q638=TRUE,O638*0.03,0)</f>
        <v>0</v>
      </c>
      <c r="S638" s="45"/>
      <c r="T638" s="28" t="e">
        <f>R638+O638</f>
        <v>#VALUE!</v>
      </c>
      <c r="U638" s="29" t="e">
        <f>T638/F638</f>
        <v>#VALUE!</v>
      </c>
      <c r="V638" s="44" t="e">
        <f>IF(U638&gt;100%,((U638-1)*10000),0)</f>
        <v>#VALUE!</v>
      </c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O639" s="26" t="str">
        <f>IFERROR(VLOOKUP(C:C,'Results Data'!A:F,6,FALSE), "Not Found")</f>
        <v>Not Found</v>
      </c>
      <c r="P639" s="27" t="str">
        <f>IFERROR(VLOOKUP(C:C,'Results Data'!A:M,13,FALSE), "Not Found")</f>
        <v>Not Found</v>
      </c>
      <c r="Q639" s="27" t="b">
        <f>AND('RIDE DATA'!$A$5&lt;'Registration Data'!$P639,'RIDE DATA'!$B$5&gt;'Registration Data'!$P639)</f>
        <v>0</v>
      </c>
      <c r="R639" s="27">
        <f>IF(Q639=TRUE,O639*0.03,0)</f>
        <v>0</v>
      </c>
      <c r="S639" s="45"/>
      <c r="T639" s="28" t="e">
        <f>R639+O639</f>
        <v>#VALUE!</v>
      </c>
      <c r="U639" s="29" t="e">
        <f>T639/F639</f>
        <v>#VALUE!</v>
      </c>
      <c r="V639" s="44" t="e">
        <f>IF(U639&gt;100%,((U639-1)*10000),0)</f>
        <v>#VALUE!</v>
      </c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O640" s="26" t="str">
        <f>IFERROR(VLOOKUP(C:C,'Results Data'!A:F,6,FALSE), "Not Found")</f>
        <v>Not Found</v>
      </c>
      <c r="P640" s="27" t="str">
        <f>IFERROR(VLOOKUP(C:C,'Results Data'!A:M,13,FALSE), "Not Found")</f>
        <v>Not Found</v>
      </c>
      <c r="Q640" s="27" t="b">
        <f>AND('RIDE DATA'!$A$5&lt;'Registration Data'!$P640,'RIDE DATA'!$B$5&gt;'Registration Data'!$P640)</f>
        <v>0</v>
      </c>
      <c r="R640" s="27">
        <f>IF(Q640=TRUE,O640*0.03,0)</f>
        <v>0</v>
      </c>
      <c r="S640" s="45"/>
      <c r="T640" s="28" t="e">
        <f>R640+O640</f>
        <v>#VALUE!</v>
      </c>
      <c r="U640" s="29" t="e">
        <f>T640/F640</f>
        <v>#VALUE!</v>
      </c>
      <c r="V640" s="44" t="e">
        <f>IF(U640&gt;100%,((U640-1)*10000),0)</f>
        <v>#VALUE!</v>
      </c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O641" s="26" t="str">
        <f>IFERROR(VLOOKUP(C:C,'Results Data'!A:F,6,FALSE), "Not Found")</f>
        <v>Not Found</v>
      </c>
      <c r="P641" s="27" t="str">
        <f>IFERROR(VLOOKUP(C:C,'Results Data'!A:M,13,FALSE), "Not Found")</f>
        <v>Not Found</v>
      </c>
      <c r="Q641" s="27" t="b">
        <f>AND('RIDE DATA'!$A$5&lt;'Registration Data'!$P641,'RIDE DATA'!$B$5&gt;'Registration Data'!$P641)</f>
        <v>0</v>
      </c>
      <c r="R641" s="27">
        <f>IF(Q641=TRUE,O641*0.03,0)</f>
        <v>0</v>
      </c>
      <c r="S641" s="45"/>
      <c r="T641" s="28" t="e">
        <f>R641+O641</f>
        <v>#VALUE!</v>
      </c>
      <c r="U641" s="29" t="e">
        <f>T641/F641</f>
        <v>#VALUE!</v>
      </c>
      <c r="V641" s="44" t="e">
        <f>IF(U641&gt;100%,((U641-1)*10000),0)</f>
        <v>#VALUE!</v>
      </c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O642" s="26" t="str">
        <f>IFERROR(VLOOKUP(C:C,'Results Data'!A:F,6,FALSE), "Not Found")</f>
        <v>Not Found</v>
      </c>
      <c r="P642" s="27" t="str">
        <f>IFERROR(VLOOKUP(C:C,'Results Data'!A:M,13,FALSE), "Not Found")</f>
        <v>Not Found</v>
      </c>
      <c r="Q642" s="27" t="b">
        <f>AND('RIDE DATA'!$A$5&lt;'Registration Data'!$P642,'RIDE DATA'!$B$5&gt;'Registration Data'!$P642)</f>
        <v>0</v>
      </c>
      <c r="R642" s="27">
        <f>IF(Q642=TRUE,O642*0.03,0)</f>
        <v>0</v>
      </c>
      <c r="S642" s="45"/>
      <c r="T642" s="28" t="e">
        <f>R642+O642</f>
        <v>#VALUE!</v>
      </c>
      <c r="U642" s="29" t="e">
        <f>T642/F642</f>
        <v>#VALUE!</v>
      </c>
      <c r="V642" s="44" t="e">
        <f>IF(U642&gt;100%,((U642-1)*10000),0)</f>
        <v>#VALUE!</v>
      </c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O643" s="26" t="str">
        <f>IFERROR(VLOOKUP(C:C,'Results Data'!A:F,6,FALSE), "Not Found")</f>
        <v>Not Found</v>
      </c>
      <c r="P643" s="27" t="str">
        <f>IFERROR(VLOOKUP(C:C,'Results Data'!A:M,13,FALSE), "Not Found")</f>
        <v>Not Found</v>
      </c>
      <c r="Q643" s="27" t="b">
        <f>AND('RIDE DATA'!$A$5&lt;'Registration Data'!$P643,'RIDE DATA'!$B$5&gt;'Registration Data'!$P643)</f>
        <v>0</v>
      </c>
      <c r="R643" s="27">
        <f>IF(Q643=TRUE,O643*0.03,0)</f>
        <v>0</v>
      </c>
      <c r="S643" s="45"/>
      <c r="T643" s="28" t="e">
        <f>R643+O643</f>
        <v>#VALUE!</v>
      </c>
      <c r="U643" s="29" t="e">
        <f>T643/F643</f>
        <v>#VALUE!</v>
      </c>
      <c r="V643" s="44" t="e">
        <f>IF(U643&gt;100%,((U643-1)*10000),0)</f>
        <v>#VALUE!</v>
      </c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O644" s="26" t="str">
        <f>IFERROR(VLOOKUP(C:C,'Results Data'!A:F,6,FALSE), "Not Found")</f>
        <v>Not Found</v>
      </c>
      <c r="P644" s="27" t="str">
        <f>IFERROR(VLOOKUP(C:C,'Results Data'!A:M,13,FALSE), "Not Found")</f>
        <v>Not Found</v>
      </c>
      <c r="Q644" s="27" t="b">
        <f>AND('RIDE DATA'!$A$5&lt;'Registration Data'!$P644,'RIDE DATA'!$B$5&gt;'Registration Data'!$P644)</f>
        <v>0</v>
      </c>
      <c r="R644" s="27">
        <f>IF(Q644=TRUE,O644*0.03,0)</f>
        <v>0</v>
      </c>
      <c r="S644" s="45"/>
      <c r="T644" s="28" t="e">
        <f>R644+O644</f>
        <v>#VALUE!</v>
      </c>
      <c r="U644" s="29" t="e">
        <f>T644/F644</f>
        <v>#VALUE!</v>
      </c>
      <c r="V644" s="44" t="e">
        <f>IF(U644&gt;100%,((U644-1)*10000),0)</f>
        <v>#VALUE!</v>
      </c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O645" s="26" t="str">
        <f>IFERROR(VLOOKUP(C:C,'Results Data'!A:F,6,FALSE), "Not Found")</f>
        <v>Not Found</v>
      </c>
      <c r="P645" s="27" t="str">
        <f>IFERROR(VLOOKUP(C:C,'Results Data'!A:M,13,FALSE), "Not Found")</f>
        <v>Not Found</v>
      </c>
      <c r="Q645" s="27" t="b">
        <f>AND('RIDE DATA'!$A$5&lt;'Registration Data'!$P645,'RIDE DATA'!$B$5&gt;'Registration Data'!$P645)</f>
        <v>0</v>
      </c>
      <c r="R645" s="27">
        <f>IF(Q645=TRUE,O645*0.03,0)</f>
        <v>0</v>
      </c>
      <c r="S645" s="45"/>
      <c r="T645" s="28" t="e">
        <f>R645+O645</f>
        <v>#VALUE!</v>
      </c>
      <c r="U645" s="29" t="e">
        <f>T645/F645</f>
        <v>#VALUE!</v>
      </c>
      <c r="V645" s="44" t="e">
        <f>IF(U645&gt;100%,((U645-1)*10000),0)</f>
        <v>#VALUE!</v>
      </c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O646" s="26" t="str">
        <f>IFERROR(VLOOKUP(C:C,'Results Data'!A:F,6,FALSE), "Not Found")</f>
        <v>Not Found</v>
      </c>
      <c r="P646" s="27" t="str">
        <f>IFERROR(VLOOKUP(C:C,'Results Data'!A:M,13,FALSE), "Not Found")</f>
        <v>Not Found</v>
      </c>
      <c r="Q646" s="27" t="b">
        <f>AND('RIDE DATA'!$A$5&lt;'Registration Data'!$P646,'RIDE DATA'!$B$5&gt;'Registration Data'!$P646)</f>
        <v>0</v>
      </c>
      <c r="R646" s="27">
        <f>IF(Q646=TRUE,O646*0.03,0)</f>
        <v>0</v>
      </c>
      <c r="S646" s="45"/>
      <c r="T646" s="28" t="e">
        <f>R646+O646</f>
        <v>#VALUE!</v>
      </c>
      <c r="U646" s="29" t="e">
        <f>T646/F646</f>
        <v>#VALUE!</v>
      </c>
      <c r="V646" s="44" t="e">
        <f>IF(U646&gt;100%,((U646-1)*10000),0)</f>
        <v>#VALUE!</v>
      </c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O647" s="26" t="str">
        <f>IFERROR(VLOOKUP(C:C,'Results Data'!A:F,6,FALSE), "Not Found")</f>
        <v>Not Found</v>
      </c>
      <c r="P647" s="27" t="str">
        <f>IFERROR(VLOOKUP(C:C,'Results Data'!A:M,13,FALSE), "Not Found")</f>
        <v>Not Found</v>
      </c>
      <c r="Q647" s="27" t="b">
        <f>AND('RIDE DATA'!$A$5&lt;'Registration Data'!$P647,'RIDE DATA'!$B$5&gt;'Registration Data'!$P647)</f>
        <v>0</v>
      </c>
      <c r="R647" s="27">
        <f>IF(Q647=TRUE,O647*0.03,0)</f>
        <v>0</v>
      </c>
      <c r="S647" s="45"/>
      <c r="T647" s="28" t="e">
        <f>R647+O647</f>
        <v>#VALUE!</v>
      </c>
      <c r="U647" s="29" t="e">
        <f>T647/F647</f>
        <v>#VALUE!</v>
      </c>
      <c r="V647" s="44" t="e">
        <f>IF(U647&gt;100%,((U647-1)*10000),0)</f>
        <v>#VALUE!</v>
      </c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O648" s="26" t="str">
        <f>IFERROR(VLOOKUP(C:C,'Results Data'!A:F,6,FALSE), "Not Found")</f>
        <v>Not Found</v>
      </c>
      <c r="P648" s="27" t="str">
        <f>IFERROR(VLOOKUP(C:C,'Results Data'!A:M,13,FALSE), "Not Found")</f>
        <v>Not Found</v>
      </c>
      <c r="Q648" s="27" t="b">
        <f>AND('RIDE DATA'!$A$5&lt;'Registration Data'!$P648,'RIDE DATA'!$B$5&gt;'Registration Data'!$P648)</f>
        <v>0</v>
      </c>
      <c r="R648" s="27">
        <f>IF(Q648=TRUE,O648*0.03,0)</f>
        <v>0</v>
      </c>
      <c r="S648" s="45"/>
      <c r="T648" s="28" t="e">
        <f>R648+O648</f>
        <v>#VALUE!</v>
      </c>
      <c r="U648" s="29" t="e">
        <f>T648/F648</f>
        <v>#VALUE!</v>
      </c>
      <c r="V648" s="44" t="e">
        <f>IF(U648&gt;100%,((U648-1)*10000),0)</f>
        <v>#VALUE!</v>
      </c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O649" s="26" t="str">
        <f>IFERROR(VLOOKUP(C:C,'Results Data'!A:F,6,FALSE), "Not Found")</f>
        <v>Not Found</v>
      </c>
      <c r="P649" s="27" t="str">
        <f>IFERROR(VLOOKUP(C:C,'Results Data'!A:M,13,FALSE), "Not Found")</f>
        <v>Not Found</v>
      </c>
      <c r="Q649" s="27" t="b">
        <f>AND('RIDE DATA'!$A$5&lt;'Registration Data'!$P649,'RIDE DATA'!$B$5&gt;'Registration Data'!$P649)</f>
        <v>0</v>
      </c>
      <c r="R649" s="27">
        <f>IF(Q649=TRUE,O649*0.03,0)</f>
        <v>0</v>
      </c>
      <c r="S649" s="45"/>
      <c r="T649" s="28" t="e">
        <f>R649+O649</f>
        <v>#VALUE!</v>
      </c>
      <c r="U649" s="29" t="e">
        <f>T649/F649</f>
        <v>#VALUE!</v>
      </c>
      <c r="V649" s="44" t="e">
        <f>IF(U649&gt;100%,((U649-1)*10000),0)</f>
        <v>#VALUE!</v>
      </c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O650" s="26" t="str">
        <f>IFERROR(VLOOKUP(C:C,'Results Data'!A:F,6,FALSE), "Not Found")</f>
        <v>Not Found</v>
      </c>
      <c r="P650" s="27" t="str">
        <f>IFERROR(VLOOKUP(C:C,'Results Data'!A:M,13,FALSE), "Not Found")</f>
        <v>Not Found</v>
      </c>
      <c r="Q650" s="27" t="b">
        <f>AND('RIDE DATA'!$A$5&lt;'Registration Data'!$P650,'RIDE DATA'!$B$5&gt;'Registration Data'!$P650)</f>
        <v>0</v>
      </c>
      <c r="R650" s="27">
        <f>IF(Q650=TRUE,O650*0.03,0)</f>
        <v>0</v>
      </c>
      <c r="S650" s="45"/>
      <c r="T650" s="28" t="e">
        <f>R650+O650</f>
        <v>#VALUE!</v>
      </c>
      <c r="U650" s="29" t="e">
        <f>T650/F650</f>
        <v>#VALUE!</v>
      </c>
      <c r="V650" s="44" t="e">
        <f>IF(U650&gt;100%,((U650-1)*10000),0)</f>
        <v>#VALUE!</v>
      </c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O651" s="26" t="str">
        <f>IFERROR(VLOOKUP(C:C,'Results Data'!A:F,6,FALSE), "Not Found")</f>
        <v>Not Found</v>
      </c>
      <c r="P651" s="27" t="str">
        <f>IFERROR(VLOOKUP(C:C,'Results Data'!A:M,13,FALSE), "Not Found")</f>
        <v>Not Found</v>
      </c>
      <c r="Q651" s="27" t="b">
        <f>AND('RIDE DATA'!$A$5&lt;'Registration Data'!$P651,'RIDE DATA'!$B$5&gt;'Registration Data'!$P651)</f>
        <v>0</v>
      </c>
      <c r="R651" s="27">
        <f>IF(Q651=TRUE,O651*0.03,0)</f>
        <v>0</v>
      </c>
      <c r="S651" s="45"/>
      <c r="T651" s="28" t="e">
        <f>R651+O651</f>
        <v>#VALUE!</v>
      </c>
      <c r="U651" s="29" t="e">
        <f>T651/F651</f>
        <v>#VALUE!</v>
      </c>
      <c r="V651" s="44" t="e">
        <f>IF(U651&gt;100%,((U651-1)*10000),0)</f>
        <v>#VALUE!</v>
      </c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O652" s="26" t="str">
        <f>IFERROR(VLOOKUP(C:C,'Results Data'!A:F,6,FALSE), "Not Found")</f>
        <v>Not Found</v>
      </c>
      <c r="P652" s="27" t="str">
        <f>IFERROR(VLOOKUP(C:C,'Results Data'!A:M,13,FALSE), "Not Found")</f>
        <v>Not Found</v>
      </c>
      <c r="Q652" s="27" t="b">
        <f>AND('RIDE DATA'!$A$5&lt;'Registration Data'!$P652,'RIDE DATA'!$B$5&gt;'Registration Data'!$P652)</f>
        <v>0</v>
      </c>
      <c r="R652" s="27">
        <f>IF(Q652=TRUE,O652*0.03,0)</f>
        <v>0</v>
      </c>
      <c r="S652" s="45"/>
      <c r="T652" s="28" t="e">
        <f>R652+O652</f>
        <v>#VALUE!</v>
      </c>
      <c r="U652" s="29" t="e">
        <f>T652/F652</f>
        <v>#VALUE!</v>
      </c>
      <c r="V652" s="44" t="e">
        <f>IF(U652&gt;100%,((U652-1)*10000),0)</f>
        <v>#VALUE!</v>
      </c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O653" s="26" t="str">
        <f>IFERROR(VLOOKUP(C:C,'Results Data'!A:F,6,FALSE), "Not Found")</f>
        <v>Not Found</v>
      </c>
      <c r="P653" s="27" t="str">
        <f>IFERROR(VLOOKUP(C:C,'Results Data'!A:M,13,FALSE), "Not Found")</f>
        <v>Not Found</v>
      </c>
      <c r="Q653" s="27" t="b">
        <f>AND('RIDE DATA'!$A$5&lt;'Registration Data'!$P653,'RIDE DATA'!$B$5&gt;'Registration Data'!$P653)</f>
        <v>0</v>
      </c>
      <c r="R653" s="27">
        <f>IF(Q653=TRUE,O653*0.03,0)</f>
        <v>0</v>
      </c>
      <c r="S653" s="45"/>
      <c r="T653" s="28" t="e">
        <f>R653+O653</f>
        <v>#VALUE!</v>
      </c>
      <c r="U653" s="29" t="e">
        <f>T653/F653</f>
        <v>#VALUE!</v>
      </c>
      <c r="V653" s="44" t="e">
        <f>IF(U653&gt;100%,((U653-1)*10000),0)</f>
        <v>#VALUE!</v>
      </c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O654" s="26" t="str">
        <f>IFERROR(VLOOKUP(C:C,'Results Data'!A:F,6,FALSE), "Not Found")</f>
        <v>Not Found</v>
      </c>
      <c r="P654" s="27" t="str">
        <f>IFERROR(VLOOKUP(C:C,'Results Data'!A:M,13,FALSE), "Not Found")</f>
        <v>Not Found</v>
      </c>
      <c r="Q654" s="27" t="b">
        <f>AND('RIDE DATA'!$A$5&lt;'Registration Data'!$P654,'RIDE DATA'!$B$5&gt;'Registration Data'!$P654)</f>
        <v>0</v>
      </c>
      <c r="R654" s="27">
        <f>IF(Q654=TRUE,O654*0.03,0)</f>
        <v>0</v>
      </c>
      <c r="S654" s="45"/>
      <c r="T654" s="28" t="e">
        <f>R654+O654</f>
        <v>#VALUE!</v>
      </c>
      <c r="U654" s="29" t="e">
        <f>T654/F654</f>
        <v>#VALUE!</v>
      </c>
      <c r="V654" s="44" t="e">
        <f>IF(U654&gt;100%,((U654-1)*10000),0)</f>
        <v>#VALUE!</v>
      </c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O655" s="26" t="str">
        <f>IFERROR(VLOOKUP(C:C,'Results Data'!A:F,6,FALSE), "Not Found")</f>
        <v>Not Found</v>
      </c>
      <c r="P655" s="27" t="str">
        <f>IFERROR(VLOOKUP(C:C,'Results Data'!A:M,13,FALSE), "Not Found")</f>
        <v>Not Found</v>
      </c>
      <c r="Q655" s="27" t="b">
        <f>AND('RIDE DATA'!$A$5&lt;'Registration Data'!$P655,'RIDE DATA'!$B$5&gt;'Registration Data'!$P655)</f>
        <v>0</v>
      </c>
      <c r="R655" s="27">
        <f>IF(Q655=TRUE,O655*0.03,0)</f>
        <v>0</v>
      </c>
      <c r="S655" s="45"/>
      <c r="T655" s="28" t="e">
        <f>R655+O655</f>
        <v>#VALUE!</v>
      </c>
      <c r="U655" s="29" t="e">
        <f>T655/F655</f>
        <v>#VALUE!</v>
      </c>
      <c r="V655" s="44" t="e">
        <f>IF(U655&gt;100%,((U655-1)*10000),0)</f>
        <v>#VALUE!</v>
      </c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O656" s="26" t="str">
        <f>IFERROR(VLOOKUP(C:C,'Results Data'!A:F,6,FALSE), "Not Found")</f>
        <v>Not Found</v>
      </c>
      <c r="P656" s="27" t="str">
        <f>IFERROR(VLOOKUP(C:C,'Results Data'!A:M,13,FALSE), "Not Found")</f>
        <v>Not Found</v>
      </c>
      <c r="Q656" s="27" t="b">
        <f>AND('RIDE DATA'!$A$5&lt;'Registration Data'!$P656,'RIDE DATA'!$B$5&gt;'Registration Data'!$P656)</f>
        <v>0</v>
      </c>
      <c r="R656" s="27">
        <f>IF(Q656=TRUE,O656*0.03,0)</f>
        <v>0</v>
      </c>
      <c r="S656" s="45"/>
      <c r="T656" s="28" t="e">
        <f>R656+O656</f>
        <v>#VALUE!</v>
      </c>
      <c r="U656" s="29" t="e">
        <f>T656/F656</f>
        <v>#VALUE!</v>
      </c>
      <c r="V656" s="44" t="e">
        <f>IF(U656&gt;100%,((U656-1)*10000),0)</f>
        <v>#VALUE!</v>
      </c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O657" s="26" t="str">
        <f>IFERROR(VLOOKUP(C:C,'Results Data'!A:F,6,FALSE), "Not Found")</f>
        <v>Not Found</v>
      </c>
      <c r="P657" s="27" t="str">
        <f>IFERROR(VLOOKUP(C:C,'Results Data'!A:M,13,FALSE), "Not Found")</f>
        <v>Not Found</v>
      </c>
      <c r="Q657" s="27" t="b">
        <f>AND('RIDE DATA'!$A$5&lt;'Registration Data'!$P657,'RIDE DATA'!$B$5&gt;'Registration Data'!$P657)</f>
        <v>0</v>
      </c>
      <c r="R657" s="27">
        <f>IF(Q657=TRUE,O657*0.03,0)</f>
        <v>0</v>
      </c>
      <c r="S657" s="45"/>
      <c r="T657" s="28" t="e">
        <f>R657+O657</f>
        <v>#VALUE!</v>
      </c>
      <c r="U657" s="29" t="e">
        <f>T657/F657</f>
        <v>#VALUE!</v>
      </c>
      <c r="V657" s="44" t="e">
        <f>IF(U657&gt;100%,((U657-1)*10000),0)</f>
        <v>#VALUE!</v>
      </c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O658" s="26" t="str">
        <f>IFERROR(VLOOKUP(C:C,'Results Data'!A:F,6,FALSE), "Not Found")</f>
        <v>Not Found</v>
      </c>
      <c r="P658" s="27" t="str">
        <f>IFERROR(VLOOKUP(C:C,'Results Data'!A:M,13,FALSE), "Not Found")</f>
        <v>Not Found</v>
      </c>
      <c r="Q658" s="27" t="b">
        <f>AND('RIDE DATA'!$A$5&lt;'Registration Data'!$P658,'RIDE DATA'!$B$5&gt;'Registration Data'!$P658)</f>
        <v>0</v>
      </c>
      <c r="R658" s="27">
        <f>IF(Q658=TRUE,O658*0.03,0)</f>
        <v>0</v>
      </c>
      <c r="S658" s="45"/>
      <c r="T658" s="28" t="e">
        <f>R658+O658</f>
        <v>#VALUE!</v>
      </c>
      <c r="U658" s="29" t="e">
        <f>T658/F658</f>
        <v>#VALUE!</v>
      </c>
      <c r="V658" s="44" t="e">
        <f>IF(U658&gt;100%,((U658-1)*10000),0)</f>
        <v>#VALUE!</v>
      </c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O659" s="26" t="str">
        <f>IFERROR(VLOOKUP(C:C,'Results Data'!A:F,6,FALSE), "Not Found")</f>
        <v>Not Found</v>
      </c>
      <c r="P659" s="27" t="str">
        <f>IFERROR(VLOOKUP(C:C,'Results Data'!A:M,13,FALSE), "Not Found")</f>
        <v>Not Found</v>
      </c>
      <c r="Q659" s="27" t="b">
        <f>AND('RIDE DATA'!$A$5&lt;'Registration Data'!$P659,'RIDE DATA'!$B$5&gt;'Registration Data'!$P659)</f>
        <v>0</v>
      </c>
      <c r="R659" s="27">
        <f>IF(Q659=TRUE,O659*0.03,0)</f>
        <v>0</v>
      </c>
      <c r="S659" s="45"/>
      <c r="T659" s="28" t="e">
        <f>R659+O659</f>
        <v>#VALUE!</v>
      </c>
      <c r="U659" s="29" t="e">
        <f>T659/F659</f>
        <v>#VALUE!</v>
      </c>
      <c r="V659" s="44" t="e">
        <f>IF(U659&gt;100%,((U659-1)*10000),0)</f>
        <v>#VALUE!</v>
      </c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O660" s="26" t="str">
        <f>IFERROR(VLOOKUP(C:C,'Results Data'!A:F,6,FALSE), "Not Found")</f>
        <v>Not Found</v>
      </c>
      <c r="P660" s="27" t="str">
        <f>IFERROR(VLOOKUP(C:C,'Results Data'!A:M,13,FALSE), "Not Found")</f>
        <v>Not Found</v>
      </c>
      <c r="Q660" s="27" t="b">
        <f>AND('RIDE DATA'!$A$5&lt;'Registration Data'!$P660,'RIDE DATA'!$B$5&gt;'Registration Data'!$P660)</f>
        <v>0</v>
      </c>
      <c r="R660" s="27">
        <f>IF(Q660=TRUE,O660*0.03,0)</f>
        <v>0</v>
      </c>
      <c r="S660" s="45"/>
      <c r="T660" s="28" t="e">
        <f>R660+O660</f>
        <v>#VALUE!</v>
      </c>
      <c r="U660" s="29" t="e">
        <f>T660/F660</f>
        <v>#VALUE!</v>
      </c>
      <c r="V660" s="44" t="e">
        <f>IF(U660&gt;100%,((U660-1)*10000),0)</f>
        <v>#VALUE!</v>
      </c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O661" s="26" t="str">
        <f>IFERROR(VLOOKUP(C:C,'Results Data'!A:F,6,FALSE), "Not Found")</f>
        <v>Not Found</v>
      </c>
      <c r="P661" s="27" t="str">
        <f>IFERROR(VLOOKUP(C:C,'Results Data'!A:M,13,FALSE), "Not Found")</f>
        <v>Not Found</v>
      </c>
      <c r="Q661" s="27" t="b">
        <f>AND('RIDE DATA'!$A$5&lt;'Registration Data'!$P661,'RIDE DATA'!$B$5&gt;'Registration Data'!$P661)</f>
        <v>0</v>
      </c>
      <c r="R661" s="27">
        <f>IF(Q661=TRUE,O661*0.03,0)</f>
        <v>0</v>
      </c>
      <c r="S661" s="45"/>
      <c r="T661" s="28" t="e">
        <f>R661+O661</f>
        <v>#VALUE!</v>
      </c>
      <c r="U661" s="29" t="e">
        <f>T661/F661</f>
        <v>#VALUE!</v>
      </c>
      <c r="V661" s="44" t="e">
        <f>IF(U661&gt;100%,((U661-1)*10000),0)</f>
        <v>#VALUE!</v>
      </c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O662" s="26" t="str">
        <f>IFERROR(VLOOKUP(C:C,'Results Data'!A:F,6,FALSE), "Not Found")</f>
        <v>Not Found</v>
      </c>
      <c r="P662" s="27" t="str">
        <f>IFERROR(VLOOKUP(C:C,'Results Data'!A:M,13,FALSE), "Not Found")</f>
        <v>Not Found</v>
      </c>
      <c r="Q662" s="27" t="b">
        <f>AND('RIDE DATA'!$A$5&lt;'Registration Data'!$P662,'RIDE DATA'!$B$5&gt;'Registration Data'!$P662)</f>
        <v>0</v>
      </c>
      <c r="R662" s="27">
        <f>IF(Q662=TRUE,O662*0.03,0)</f>
        <v>0</v>
      </c>
      <c r="S662" s="45"/>
      <c r="T662" s="28" t="e">
        <f>R662+O662</f>
        <v>#VALUE!</v>
      </c>
      <c r="U662" s="29" t="e">
        <f>T662/F662</f>
        <v>#VALUE!</v>
      </c>
      <c r="V662" s="44" t="e">
        <f>IF(U662&gt;100%,((U662-1)*10000),0)</f>
        <v>#VALUE!</v>
      </c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O663" s="26" t="str">
        <f>IFERROR(VLOOKUP(C:C,'Results Data'!A:F,6,FALSE), "Not Found")</f>
        <v>Not Found</v>
      </c>
      <c r="P663" s="27" t="str">
        <f>IFERROR(VLOOKUP(C:C,'Results Data'!A:M,13,FALSE), "Not Found")</f>
        <v>Not Found</v>
      </c>
      <c r="Q663" s="27" t="b">
        <f>AND('RIDE DATA'!$A$5&lt;'Registration Data'!$P663,'RIDE DATA'!$B$5&gt;'Registration Data'!$P663)</f>
        <v>0</v>
      </c>
      <c r="R663" s="27">
        <f>IF(Q663=TRUE,O663*0.03,0)</f>
        <v>0</v>
      </c>
      <c r="S663" s="45"/>
      <c r="T663" s="28" t="e">
        <f>R663+O663</f>
        <v>#VALUE!</v>
      </c>
      <c r="U663" s="29" t="e">
        <f>T663/F663</f>
        <v>#VALUE!</v>
      </c>
      <c r="V663" s="44" t="e">
        <f>IF(U663&gt;100%,((U663-1)*10000),0)</f>
        <v>#VALUE!</v>
      </c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O664" s="26" t="str">
        <f>IFERROR(VLOOKUP(C:C,'Results Data'!A:F,6,FALSE), "Not Found")</f>
        <v>Not Found</v>
      </c>
      <c r="P664" s="27" t="str">
        <f>IFERROR(VLOOKUP(C:C,'Results Data'!A:M,13,FALSE), "Not Found")</f>
        <v>Not Found</v>
      </c>
      <c r="Q664" s="27" t="b">
        <f>AND('RIDE DATA'!$A$5&lt;'Registration Data'!$P664,'RIDE DATA'!$B$5&gt;'Registration Data'!$P664)</f>
        <v>0</v>
      </c>
      <c r="R664" s="27">
        <f>IF(Q664=TRUE,O664*0.03,0)</f>
        <v>0</v>
      </c>
      <c r="S664" s="45"/>
      <c r="T664" s="28" t="e">
        <f>R664+O664</f>
        <v>#VALUE!</v>
      </c>
      <c r="U664" s="29" t="e">
        <f>T664/F664</f>
        <v>#VALUE!</v>
      </c>
      <c r="V664" s="44" t="e">
        <f>IF(U664&gt;100%,((U664-1)*10000),0)</f>
        <v>#VALUE!</v>
      </c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O665" s="26" t="str">
        <f>IFERROR(VLOOKUP(C:C,'Results Data'!A:F,6,FALSE), "Not Found")</f>
        <v>Not Found</v>
      </c>
      <c r="P665" s="27" t="str">
        <f>IFERROR(VLOOKUP(C:C,'Results Data'!A:M,13,FALSE), "Not Found")</f>
        <v>Not Found</v>
      </c>
      <c r="Q665" s="27" t="b">
        <f>AND('RIDE DATA'!$A$5&lt;'Registration Data'!$P665,'RIDE DATA'!$B$5&gt;'Registration Data'!$P665)</f>
        <v>0</v>
      </c>
      <c r="R665" s="27">
        <f>IF(Q665=TRUE,O665*0.03,0)</f>
        <v>0</v>
      </c>
      <c r="S665" s="45"/>
      <c r="T665" s="28" t="e">
        <f>R665+O665</f>
        <v>#VALUE!</v>
      </c>
      <c r="U665" s="29" t="e">
        <f>T665/F665</f>
        <v>#VALUE!</v>
      </c>
      <c r="V665" s="44" t="e">
        <f>IF(U665&gt;100%,((U665-1)*10000),0)</f>
        <v>#VALUE!</v>
      </c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O666" s="26" t="str">
        <f>IFERROR(VLOOKUP(C:C,'Results Data'!A:F,6,FALSE), "Not Found")</f>
        <v>Not Found</v>
      </c>
      <c r="P666" s="27" t="str">
        <f>IFERROR(VLOOKUP(C:C,'Results Data'!A:M,13,FALSE), "Not Found")</f>
        <v>Not Found</v>
      </c>
      <c r="Q666" s="27" t="b">
        <f>AND('RIDE DATA'!$A$5&lt;'Registration Data'!$P666,'RIDE DATA'!$B$5&gt;'Registration Data'!$P666)</f>
        <v>0</v>
      </c>
      <c r="R666" s="27">
        <f>IF(Q666=TRUE,O666*0.03,0)</f>
        <v>0</v>
      </c>
      <c r="S666" s="45"/>
      <c r="T666" s="28" t="e">
        <f>R666+O666</f>
        <v>#VALUE!</v>
      </c>
      <c r="U666" s="29" t="e">
        <f>T666/F666</f>
        <v>#VALUE!</v>
      </c>
      <c r="V666" s="44" t="e">
        <f>IF(U666&gt;100%,((U666-1)*10000),0)</f>
        <v>#VALUE!</v>
      </c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O667" s="26" t="str">
        <f>IFERROR(VLOOKUP(C:C,'Results Data'!A:F,6,FALSE), "Not Found")</f>
        <v>Not Found</v>
      </c>
      <c r="P667" s="27" t="str">
        <f>IFERROR(VLOOKUP(C:C,'Results Data'!A:M,13,FALSE), "Not Found")</f>
        <v>Not Found</v>
      </c>
      <c r="Q667" s="27" t="b">
        <f>AND('RIDE DATA'!$A$5&lt;'Registration Data'!$P667,'RIDE DATA'!$B$5&gt;'Registration Data'!$P667)</f>
        <v>0</v>
      </c>
      <c r="R667" s="27">
        <f>IF(Q667=TRUE,O667*0.03,0)</f>
        <v>0</v>
      </c>
      <c r="S667" s="45"/>
      <c r="T667" s="28" t="e">
        <f>R667+O667</f>
        <v>#VALUE!</v>
      </c>
      <c r="U667" s="29" t="e">
        <f>T667/F667</f>
        <v>#VALUE!</v>
      </c>
      <c r="V667" s="44" t="e">
        <f>IF(U667&gt;100%,((U667-1)*10000),0)</f>
        <v>#VALUE!</v>
      </c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O668" s="26" t="str">
        <f>IFERROR(VLOOKUP(C:C,'Results Data'!A:F,6,FALSE), "Not Found")</f>
        <v>Not Found</v>
      </c>
      <c r="P668" s="27" t="str">
        <f>IFERROR(VLOOKUP(C:C,'Results Data'!A:M,13,FALSE), "Not Found")</f>
        <v>Not Found</v>
      </c>
      <c r="Q668" s="27" t="b">
        <f>AND('RIDE DATA'!$A$5&lt;'Registration Data'!$P668,'RIDE DATA'!$B$5&gt;'Registration Data'!$P668)</f>
        <v>0</v>
      </c>
      <c r="R668" s="27">
        <f>IF(Q668=TRUE,O668*0.03,0)</f>
        <v>0</v>
      </c>
      <c r="S668" s="45"/>
      <c r="T668" s="28" t="e">
        <f>R668+O668</f>
        <v>#VALUE!</v>
      </c>
      <c r="U668" s="29" t="e">
        <f>T668/F668</f>
        <v>#VALUE!</v>
      </c>
      <c r="V668" s="44" t="e">
        <f>IF(U668&gt;100%,((U668-1)*10000),0)</f>
        <v>#VALUE!</v>
      </c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O669" s="26" t="str">
        <f>IFERROR(VLOOKUP(C:C,'Results Data'!A:F,6,FALSE), "Not Found")</f>
        <v>Not Found</v>
      </c>
      <c r="P669" s="27" t="str">
        <f>IFERROR(VLOOKUP(C:C,'Results Data'!A:M,13,FALSE), "Not Found")</f>
        <v>Not Found</v>
      </c>
      <c r="Q669" s="27" t="b">
        <f>AND('RIDE DATA'!$A$5&lt;'Registration Data'!$P669,'RIDE DATA'!$B$5&gt;'Registration Data'!$P669)</f>
        <v>0</v>
      </c>
      <c r="R669" s="27">
        <f>IF(Q669=TRUE,O669*0.03,0)</f>
        <v>0</v>
      </c>
      <c r="S669" s="45"/>
      <c r="T669" s="28" t="e">
        <f>R669+O669</f>
        <v>#VALUE!</v>
      </c>
      <c r="U669" s="29" t="e">
        <f>T669/F669</f>
        <v>#VALUE!</v>
      </c>
      <c r="V669" s="44" t="e">
        <f>IF(U669&gt;100%,((U669-1)*10000),0)</f>
        <v>#VALUE!</v>
      </c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O670" s="26" t="str">
        <f>IFERROR(VLOOKUP(C:C,'Results Data'!A:F,6,FALSE), "Not Found")</f>
        <v>Not Found</v>
      </c>
      <c r="P670" s="27" t="str">
        <f>IFERROR(VLOOKUP(C:C,'Results Data'!A:M,13,FALSE), "Not Found")</f>
        <v>Not Found</v>
      </c>
      <c r="Q670" s="27" t="b">
        <f>AND('RIDE DATA'!$A$5&lt;'Registration Data'!$P670,'RIDE DATA'!$B$5&gt;'Registration Data'!$P670)</f>
        <v>0</v>
      </c>
      <c r="R670" s="27">
        <f>IF(Q670=TRUE,O670*0.03,0)</f>
        <v>0</v>
      </c>
      <c r="S670" s="45"/>
      <c r="T670" s="28" t="e">
        <f>R670+O670</f>
        <v>#VALUE!</v>
      </c>
      <c r="U670" s="29" t="e">
        <f>T670/F670</f>
        <v>#VALUE!</v>
      </c>
      <c r="V670" s="44" t="e">
        <f>IF(U670&gt;100%,((U670-1)*10000),0)</f>
        <v>#VALUE!</v>
      </c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O671" s="26" t="str">
        <f>IFERROR(VLOOKUP(C:C,'Results Data'!A:F,6,FALSE), "Not Found")</f>
        <v>Not Found</v>
      </c>
      <c r="P671" s="27" t="str">
        <f>IFERROR(VLOOKUP(C:C,'Results Data'!A:M,13,FALSE), "Not Found")</f>
        <v>Not Found</v>
      </c>
      <c r="Q671" s="27" t="b">
        <f>AND('RIDE DATA'!$A$5&lt;'Registration Data'!$P671,'RIDE DATA'!$B$5&gt;'Registration Data'!$P671)</f>
        <v>0</v>
      </c>
      <c r="R671" s="27">
        <f>IF(Q671=TRUE,O671*0.03,0)</f>
        <v>0</v>
      </c>
      <c r="S671" s="45"/>
      <c r="T671" s="28" t="e">
        <f>R671+O671</f>
        <v>#VALUE!</v>
      </c>
      <c r="U671" s="29" t="e">
        <f>T671/F671</f>
        <v>#VALUE!</v>
      </c>
      <c r="V671" s="44" t="e">
        <f>IF(U671&gt;100%,((U671-1)*10000),0)</f>
        <v>#VALUE!</v>
      </c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O672" s="26" t="str">
        <f>IFERROR(VLOOKUP(C:C,'Results Data'!A:F,6,FALSE), "Not Found")</f>
        <v>Not Found</v>
      </c>
      <c r="P672" s="27" t="str">
        <f>IFERROR(VLOOKUP(C:C,'Results Data'!A:M,13,FALSE), "Not Found")</f>
        <v>Not Found</v>
      </c>
      <c r="Q672" s="27" t="b">
        <f>AND('RIDE DATA'!$A$5&lt;'Registration Data'!$P672,'RIDE DATA'!$B$5&gt;'Registration Data'!$P672)</f>
        <v>0</v>
      </c>
      <c r="R672" s="27">
        <f>IF(Q672=TRUE,O672*0.03,0)</f>
        <v>0</v>
      </c>
      <c r="S672" s="45"/>
      <c r="T672" s="28" t="e">
        <f>R672+O672</f>
        <v>#VALUE!</v>
      </c>
      <c r="U672" s="29" t="e">
        <f>T672/F672</f>
        <v>#VALUE!</v>
      </c>
      <c r="V672" s="44" t="e">
        <f>IF(U672&gt;100%,((U672-1)*10000),0)</f>
        <v>#VALUE!</v>
      </c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O673" s="26" t="str">
        <f>IFERROR(VLOOKUP(C:C,'Results Data'!A:F,6,FALSE), "Not Found")</f>
        <v>Not Found</v>
      </c>
      <c r="P673" s="27" t="str">
        <f>IFERROR(VLOOKUP(C:C,'Results Data'!A:M,13,FALSE), "Not Found")</f>
        <v>Not Found</v>
      </c>
      <c r="Q673" s="27" t="b">
        <f>AND('RIDE DATA'!$A$5&lt;'Registration Data'!$P673,'RIDE DATA'!$B$5&gt;'Registration Data'!$P673)</f>
        <v>0</v>
      </c>
      <c r="R673" s="27">
        <f>IF(Q673=TRUE,O673*0.03,0)</f>
        <v>0</v>
      </c>
      <c r="S673" s="45"/>
      <c r="T673" s="28" t="e">
        <f>R673+O673</f>
        <v>#VALUE!</v>
      </c>
      <c r="U673" s="29" t="e">
        <f>T673/F673</f>
        <v>#VALUE!</v>
      </c>
      <c r="V673" s="44" t="e">
        <f>IF(U673&gt;100%,((U673-1)*10000),0)</f>
        <v>#VALUE!</v>
      </c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O674" s="26" t="str">
        <f>IFERROR(VLOOKUP(C:C,'Results Data'!A:F,6,FALSE), "Not Found")</f>
        <v>Not Found</v>
      </c>
      <c r="P674" s="27" t="str">
        <f>IFERROR(VLOOKUP(C:C,'Results Data'!A:M,13,FALSE), "Not Found")</f>
        <v>Not Found</v>
      </c>
      <c r="Q674" s="27" t="b">
        <f>AND('RIDE DATA'!$A$5&lt;'Registration Data'!$P674,'RIDE DATA'!$B$5&gt;'Registration Data'!$P674)</f>
        <v>0</v>
      </c>
      <c r="R674" s="27">
        <f>IF(Q674=TRUE,O674*0.03,0)</f>
        <v>0</v>
      </c>
      <c r="S674" s="45"/>
      <c r="T674" s="28" t="e">
        <f>R674+O674</f>
        <v>#VALUE!</v>
      </c>
      <c r="U674" s="29" t="e">
        <f>T674/F674</f>
        <v>#VALUE!</v>
      </c>
      <c r="V674" s="44" t="e">
        <f>IF(U674&gt;100%,((U674-1)*10000),0)</f>
        <v>#VALUE!</v>
      </c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O675" s="26" t="str">
        <f>IFERROR(VLOOKUP(C:C,'Results Data'!A:F,6,FALSE), "Not Found")</f>
        <v>Not Found</v>
      </c>
      <c r="P675" s="27" t="str">
        <f>IFERROR(VLOOKUP(C:C,'Results Data'!A:M,13,FALSE), "Not Found")</f>
        <v>Not Found</v>
      </c>
      <c r="Q675" s="27" t="b">
        <f>AND('RIDE DATA'!$A$5&lt;'Registration Data'!$P675,'RIDE DATA'!$B$5&gt;'Registration Data'!$P675)</f>
        <v>0</v>
      </c>
      <c r="R675" s="27">
        <f>IF(Q675=TRUE,O675*0.03,0)</f>
        <v>0</v>
      </c>
      <c r="S675" s="45"/>
      <c r="T675" s="28" t="e">
        <f>R675+O675</f>
        <v>#VALUE!</v>
      </c>
      <c r="U675" s="29" t="e">
        <f>T675/F675</f>
        <v>#VALUE!</v>
      </c>
      <c r="V675" s="44" t="e">
        <f>IF(U675&gt;100%,((U675-1)*10000),0)</f>
        <v>#VALUE!</v>
      </c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O676" s="26" t="str">
        <f>IFERROR(VLOOKUP(C:C,'Results Data'!A:F,6,FALSE), "Not Found")</f>
        <v>Not Found</v>
      </c>
      <c r="P676" s="27" t="str">
        <f>IFERROR(VLOOKUP(C:C,'Results Data'!A:M,13,FALSE), "Not Found")</f>
        <v>Not Found</v>
      </c>
      <c r="Q676" s="27" t="b">
        <f>AND('RIDE DATA'!$A$5&lt;'Registration Data'!$P676,'RIDE DATA'!$B$5&gt;'Registration Data'!$P676)</f>
        <v>0</v>
      </c>
      <c r="R676" s="27">
        <f>IF(Q676=TRUE,O676*0.03,0)</f>
        <v>0</v>
      </c>
      <c r="S676" s="45"/>
      <c r="T676" s="28" t="e">
        <f>R676+O676</f>
        <v>#VALUE!</v>
      </c>
      <c r="U676" s="29" t="e">
        <f>T676/F676</f>
        <v>#VALUE!</v>
      </c>
      <c r="V676" s="44" t="e">
        <f>IF(U676&gt;100%,((U676-1)*10000),0)</f>
        <v>#VALUE!</v>
      </c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O677" s="26" t="str">
        <f>IFERROR(VLOOKUP(C:C,'Results Data'!A:F,6,FALSE), "Not Found")</f>
        <v>Not Found</v>
      </c>
      <c r="P677" s="27" t="str">
        <f>IFERROR(VLOOKUP(C:C,'Results Data'!A:M,13,FALSE), "Not Found")</f>
        <v>Not Found</v>
      </c>
      <c r="Q677" s="27" t="b">
        <f>AND('RIDE DATA'!$A$5&lt;'Registration Data'!$P677,'RIDE DATA'!$B$5&gt;'Registration Data'!$P677)</f>
        <v>0</v>
      </c>
      <c r="R677" s="27">
        <f>IF(Q677=TRUE,O677*0.03,0)</f>
        <v>0</v>
      </c>
      <c r="S677" s="45"/>
      <c r="T677" s="28" t="e">
        <f>R677+O677</f>
        <v>#VALUE!</v>
      </c>
      <c r="U677" s="29" t="e">
        <f>T677/F677</f>
        <v>#VALUE!</v>
      </c>
      <c r="V677" s="44" t="e">
        <f>IF(U677&gt;100%,((U677-1)*10000),0)</f>
        <v>#VALUE!</v>
      </c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O678" s="26" t="str">
        <f>IFERROR(VLOOKUP(C:C,'Results Data'!A:F,6,FALSE), "Not Found")</f>
        <v>Not Found</v>
      </c>
      <c r="P678" s="27" t="str">
        <f>IFERROR(VLOOKUP(C:C,'Results Data'!A:M,13,FALSE), "Not Found")</f>
        <v>Not Found</v>
      </c>
      <c r="Q678" s="27" t="b">
        <f>AND('RIDE DATA'!$A$5&lt;'Registration Data'!$P678,'RIDE DATA'!$B$5&gt;'Registration Data'!$P678)</f>
        <v>0</v>
      </c>
      <c r="R678" s="27">
        <f>IF(Q678=TRUE,O678*0.03,0)</f>
        <v>0</v>
      </c>
      <c r="S678" s="45"/>
      <c r="T678" s="28" t="e">
        <f>R678+O678</f>
        <v>#VALUE!</v>
      </c>
      <c r="U678" s="29" t="e">
        <f>T678/F678</f>
        <v>#VALUE!</v>
      </c>
      <c r="V678" s="44" t="e">
        <f>IF(U678&gt;100%,((U678-1)*10000),0)</f>
        <v>#VALUE!</v>
      </c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O679" s="26" t="str">
        <f>IFERROR(VLOOKUP(C:C,'Results Data'!A:F,6,FALSE), "Not Found")</f>
        <v>Not Found</v>
      </c>
      <c r="P679" s="27" t="str">
        <f>IFERROR(VLOOKUP(C:C,'Results Data'!A:M,13,FALSE), "Not Found")</f>
        <v>Not Found</v>
      </c>
      <c r="Q679" s="27" t="b">
        <f>AND('RIDE DATA'!$A$5&lt;'Registration Data'!$P679,'RIDE DATA'!$B$5&gt;'Registration Data'!$P679)</f>
        <v>0</v>
      </c>
      <c r="R679" s="27">
        <f>IF(Q679=TRUE,O679*0.03,0)</f>
        <v>0</v>
      </c>
      <c r="S679" s="45"/>
      <c r="T679" s="28" t="e">
        <f>R679+O679</f>
        <v>#VALUE!</v>
      </c>
      <c r="U679" s="29" t="e">
        <f>T679/F679</f>
        <v>#VALUE!</v>
      </c>
      <c r="V679" s="44" t="e">
        <f>IF(U679&gt;100%,((U679-1)*10000),0)</f>
        <v>#VALUE!</v>
      </c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O680" s="26" t="str">
        <f>IFERROR(VLOOKUP(C:C,'Results Data'!A:F,6,FALSE), "Not Found")</f>
        <v>Not Found</v>
      </c>
      <c r="P680" s="27" t="str">
        <f>IFERROR(VLOOKUP(C:C,'Results Data'!A:M,13,FALSE), "Not Found")</f>
        <v>Not Found</v>
      </c>
      <c r="Q680" s="27" t="b">
        <f>AND('RIDE DATA'!$A$5&lt;'Registration Data'!$P680,'RIDE DATA'!$B$5&gt;'Registration Data'!$P680)</f>
        <v>0</v>
      </c>
      <c r="R680" s="27">
        <f>IF(Q680=TRUE,O680*0.03,0)</f>
        <v>0</v>
      </c>
      <c r="S680" s="45"/>
      <c r="T680" s="28" t="e">
        <f>R680+O680</f>
        <v>#VALUE!</v>
      </c>
      <c r="U680" s="29" t="e">
        <f>T680/F680</f>
        <v>#VALUE!</v>
      </c>
      <c r="V680" s="44" t="e">
        <f>IF(U680&gt;100%,((U680-1)*10000),0)</f>
        <v>#VALUE!</v>
      </c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O681" s="26" t="str">
        <f>IFERROR(VLOOKUP(C:C,'Results Data'!A:F,6,FALSE), "Not Found")</f>
        <v>Not Found</v>
      </c>
      <c r="P681" s="27" t="str">
        <f>IFERROR(VLOOKUP(C:C,'Results Data'!A:M,13,FALSE), "Not Found")</f>
        <v>Not Found</v>
      </c>
      <c r="Q681" s="27" t="b">
        <f>AND('RIDE DATA'!$A$5&lt;'Registration Data'!$P681,'RIDE DATA'!$B$5&gt;'Registration Data'!$P681)</f>
        <v>0</v>
      </c>
      <c r="R681" s="27">
        <f>IF(Q681=TRUE,O681*0.03,0)</f>
        <v>0</v>
      </c>
      <c r="S681" s="45"/>
      <c r="T681" s="28" t="e">
        <f>R681+O681</f>
        <v>#VALUE!</v>
      </c>
      <c r="U681" s="29" t="e">
        <f>T681/F681</f>
        <v>#VALUE!</v>
      </c>
      <c r="V681" s="44" t="e">
        <f>IF(U681&gt;100%,((U681-1)*10000),0)</f>
        <v>#VALUE!</v>
      </c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O682" s="26" t="str">
        <f>IFERROR(VLOOKUP(C:C,'Results Data'!A:F,6,FALSE), "Not Found")</f>
        <v>Not Found</v>
      </c>
      <c r="P682" s="27" t="str">
        <f>IFERROR(VLOOKUP(C:C,'Results Data'!A:M,13,FALSE), "Not Found")</f>
        <v>Not Found</v>
      </c>
      <c r="Q682" s="27" t="b">
        <f>AND('RIDE DATA'!$A$5&lt;'Registration Data'!$P682,'RIDE DATA'!$B$5&gt;'Registration Data'!$P682)</f>
        <v>0</v>
      </c>
      <c r="R682" s="27">
        <f>IF(Q682=TRUE,O682*0.03,0)</f>
        <v>0</v>
      </c>
      <c r="S682" s="45"/>
      <c r="T682" s="28" t="e">
        <f>R682+O682</f>
        <v>#VALUE!</v>
      </c>
      <c r="U682" s="29" t="e">
        <f>T682/F682</f>
        <v>#VALUE!</v>
      </c>
      <c r="V682" s="44" t="e">
        <f>IF(U682&gt;100%,((U682-1)*10000),0)</f>
        <v>#VALUE!</v>
      </c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O683" s="26" t="str">
        <f>IFERROR(VLOOKUP(C:C,'Results Data'!A:F,6,FALSE), "Not Found")</f>
        <v>Not Found</v>
      </c>
      <c r="P683" s="27" t="str">
        <f>IFERROR(VLOOKUP(C:C,'Results Data'!A:M,13,FALSE), "Not Found")</f>
        <v>Not Found</v>
      </c>
      <c r="Q683" s="27" t="b">
        <f>AND('RIDE DATA'!$A$5&lt;'Registration Data'!$P683,'RIDE DATA'!$B$5&gt;'Registration Data'!$P683)</f>
        <v>0</v>
      </c>
      <c r="R683" s="27">
        <f>IF(Q683=TRUE,O683*0.03,0)</f>
        <v>0</v>
      </c>
      <c r="S683" s="45"/>
      <c r="T683" s="28" t="e">
        <f>R683+O683</f>
        <v>#VALUE!</v>
      </c>
      <c r="U683" s="29" t="e">
        <f>T683/F683</f>
        <v>#VALUE!</v>
      </c>
      <c r="V683" s="44" t="e">
        <f>IF(U683&gt;100%,((U683-1)*10000),0)</f>
        <v>#VALUE!</v>
      </c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O684" s="26" t="str">
        <f>IFERROR(VLOOKUP(C:C,'Results Data'!A:F,6,FALSE), "Not Found")</f>
        <v>Not Found</v>
      </c>
      <c r="P684" s="27" t="str">
        <f>IFERROR(VLOOKUP(C:C,'Results Data'!A:M,13,FALSE), "Not Found")</f>
        <v>Not Found</v>
      </c>
      <c r="Q684" s="27" t="b">
        <f>AND('RIDE DATA'!$A$5&lt;'Registration Data'!$P684,'RIDE DATA'!$B$5&gt;'Registration Data'!$P684)</f>
        <v>0</v>
      </c>
      <c r="R684" s="27">
        <f>IF(Q684=TRUE,O684*0.03,0)</f>
        <v>0</v>
      </c>
      <c r="S684" s="45"/>
      <c r="T684" s="28" t="e">
        <f>R684+O684</f>
        <v>#VALUE!</v>
      </c>
      <c r="U684" s="29" t="e">
        <f>T684/F684</f>
        <v>#VALUE!</v>
      </c>
      <c r="V684" s="44" t="e">
        <f>IF(U684&gt;100%,((U684-1)*10000),0)</f>
        <v>#VALUE!</v>
      </c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O685" s="26" t="str">
        <f>IFERROR(VLOOKUP(C:C,'Results Data'!A:F,6,FALSE), "Not Found")</f>
        <v>Not Found</v>
      </c>
      <c r="P685" s="27" t="str">
        <f>IFERROR(VLOOKUP(C:C,'Results Data'!A:M,13,FALSE), "Not Found")</f>
        <v>Not Found</v>
      </c>
      <c r="Q685" s="27" t="b">
        <f>AND('RIDE DATA'!$A$5&lt;'Registration Data'!$P685,'RIDE DATA'!$B$5&gt;'Registration Data'!$P685)</f>
        <v>0</v>
      </c>
      <c r="R685" s="27">
        <f>IF(Q685=TRUE,O685*0.03,0)</f>
        <v>0</v>
      </c>
      <c r="S685" s="45"/>
      <c r="T685" s="28" t="e">
        <f>R685+O685</f>
        <v>#VALUE!</v>
      </c>
      <c r="U685" s="29" t="e">
        <f>T685/F685</f>
        <v>#VALUE!</v>
      </c>
      <c r="V685" s="44" t="e">
        <f>IF(U685&gt;100%,((U685-1)*10000),0)</f>
        <v>#VALUE!</v>
      </c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O686" s="26" t="str">
        <f>IFERROR(VLOOKUP(C:C,'Results Data'!A:F,6,FALSE), "Not Found")</f>
        <v>Not Found</v>
      </c>
      <c r="P686" s="27" t="str">
        <f>IFERROR(VLOOKUP(C:C,'Results Data'!A:M,13,FALSE), "Not Found")</f>
        <v>Not Found</v>
      </c>
      <c r="Q686" s="27" t="b">
        <f>AND('RIDE DATA'!$A$5&lt;'Registration Data'!$P686,'RIDE DATA'!$B$5&gt;'Registration Data'!$P686)</f>
        <v>0</v>
      </c>
      <c r="R686" s="27">
        <f>IF(Q686=TRUE,O686*0.03,0)</f>
        <v>0</v>
      </c>
      <c r="S686" s="45"/>
      <c r="T686" s="28" t="e">
        <f>R686+O686</f>
        <v>#VALUE!</v>
      </c>
      <c r="U686" s="29" t="e">
        <f>T686/F686</f>
        <v>#VALUE!</v>
      </c>
      <c r="V686" s="44" t="e">
        <f>IF(U686&gt;100%,((U686-1)*10000),0)</f>
        <v>#VALUE!</v>
      </c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O687" s="26" t="str">
        <f>IFERROR(VLOOKUP(C:C,'Results Data'!A:F,6,FALSE), "Not Found")</f>
        <v>Not Found</v>
      </c>
      <c r="P687" s="27" t="str">
        <f>IFERROR(VLOOKUP(C:C,'Results Data'!A:M,13,FALSE), "Not Found")</f>
        <v>Not Found</v>
      </c>
      <c r="Q687" s="27" t="b">
        <f>AND('RIDE DATA'!$A$5&lt;'Registration Data'!$P687,'RIDE DATA'!$B$5&gt;'Registration Data'!$P687)</f>
        <v>0</v>
      </c>
      <c r="R687" s="27">
        <f>IF(Q687=TRUE,O687*0.03,0)</f>
        <v>0</v>
      </c>
      <c r="S687" s="45"/>
      <c r="T687" s="28" t="e">
        <f>R687+O687</f>
        <v>#VALUE!</v>
      </c>
      <c r="U687" s="29" t="e">
        <f>T687/F687</f>
        <v>#VALUE!</v>
      </c>
      <c r="V687" s="44" t="e">
        <f>IF(U687&gt;100%,((U687-1)*10000),0)</f>
        <v>#VALUE!</v>
      </c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O688" s="26" t="str">
        <f>IFERROR(VLOOKUP(C:C,'Results Data'!A:F,6,FALSE), "Not Found")</f>
        <v>Not Found</v>
      </c>
      <c r="P688" s="27" t="str">
        <f>IFERROR(VLOOKUP(C:C,'Results Data'!A:M,13,FALSE), "Not Found")</f>
        <v>Not Found</v>
      </c>
      <c r="Q688" s="27" t="b">
        <f>AND('RIDE DATA'!$A$5&lt;'Registration Data'!$P688,'RIDE DATA'!$B$5&gt;'Registration Data'!$P688)</f>
        <v>0</v>
      </c>
      <c r="R688" s="27">
        <f>IF(Q688=TRUE,O688*0.03,0)</f>
        <v>0</v>
      </c>
      <c r="S688" s="45"/>
      <c r="T688" s="28" t="e">
        <f>R688+O688</f>
        <v>#VALUE!</v>
      </c>
      <c r="U688" s="29" t="e">
        <f>T688/F688</f>
        <v>#VALUE!</v>
      </c>
      <c r="V688" s="44" t="e">
        <f>IF(U688&gt;100%,((U688-1)*10000),0)</f>
        <v>#VALUE!</v>
      </c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O689" s="26" t="str">
        <f>IFERROR(VLOOKUP(C:C,'Results Data'!A:F,6,FALSE), "Not Found")</f>
        <v>Not Found</v>
      </c>
      <c r="P689" s="27" t="str">
        <f>IFERROR(VLOOKUP(C:C,'Results Data'!A:M,13,FALSE), "Not Found")</f>
        <v>Not Found</v>
      </c>
      <c r="Q689" s="27" t="b">
        <f>AND('RIDE DATA'!$A$5&lt;'Registration Data'!$P689,'RIDE DATA'!$B$5&gt;'Registration Data'!$P689)</f>
        <v>0</v>
      </c>
      <c r="R689" s="27">
        <f>IF(Q689=TRUE,O689*0.03,0)</f>
        <v>0</v>
      </c>
      <c r="S689" s="45"/>
      <c r="T689" s="28" t="e">
        <f>R689+O689</f>
        <v>#VALUE!</v>
      </c>
      <c r="U689" s="29" t="e">
        <f>T689/F689</f>
        <v>#VALUE!</v>
      </c>
      <c r="V689" s="44" t="e">
        <f>IF(U689&gt;100%,((U689-1)*10000),0)</f>
        <v>#VALUE!</v>
      </c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O690" s="26" t="str">
        <f>IFERROR(VLOOKUP(C:C,'Results Data'!A:F,6,FALSE), "Not Found")</f>
        <v>Not Found</v>
      </c>
      <c r="P690" s="27" t="str">
        <f>IFERROR(VLOOKUP(C:C,'Results Data'!A:M,13,FALSE), "Not Found")</f>
        <v>Not Found</v>
      </c>
      <c r="Q690" s="27" t="b">
        <f>AND('RIDE DATA'!$A$5&lt;'Registration Data'!$P690,'RIDE DATA'!$B$5&gt;'Registration Data'!$P690)</f>
        <v>0</v>
      </c>
      <c r="R690" s="27">
        <f>IF(Q690=TRUE,O690*0.03,0)</f>
        <v>0</v>
      </c>
      <c r="S690" s="45"/>
      <c r="T690" s="28" t="e">
        <f>R690+O690</f>
        <v>#VALUE!</v>
      </c>
      <c r="U690" s="29" t="e">
        <f>T690/F690</f>
        <v>#VALUE!</v>
      </c>
      <c r="V690" s="44" t="e">
        <f>IF(U690&gt;100%,((U690-1)*10000),0)</f>
        <v>#VALUE!</v>
      </c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O691" s="26" t="str">
        <f>IFERROR(VLOOKUP(C:C,'Results Data'!A:F,6,FALSE), "Not Found")</f>
        <v>Not Found</v>
      </c>
      <c r="P691" s="27" t="str">
        <f>IFERROR(VLOOKUP(C:C,'Results Data'!A:M,13,FALSE), "Not Found")</f>
        <v>Not Found</v>
      </c>
      <c r="Q691" s="27" t="b">
        <f>AND('RIDE DATA'!$A$5&lt;'Registration Data'!$P691,'RIDE DATA'!$B$5&gt;'Registration Data'!$P691)</f>
        <v>0</v>
      </c>
      <c r="R691" s="27">
        <f>IF(Q691=TRUE,O691*0.03,0)</f>
        <v>0</v>
      </c>
      <c r="S691" s="45"/>
      <c r="T691" s="28" t="e">
        <f>R691+O691</f>
        <v>#VALUE!</v>
      </c>
      <c r="U691" s="29" t="e">
        <f>T691/F691</f>
        <v>#VALUE!</v>
      </c>
      <c r="V691" s="44" t="e">
        <f>IF(U691&gt;100%,((U691-1)*10000),0)</f>
        <v>#VALUE!</v>
      </c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O692" s="26" t="str">
        <f>IFERROR(VLOOKUP(C:C,'Results Data'!A:F,6,FALSE), "Not Found")</f>
        <v>Not Found</v>
      </c>
      <c r="P692" s="27" t="str">
        <f>IFERROR(VLOOKUP(C:C,'Results Data'!A:M,13,FALSE), "Not Found")</f>
        <v>Not Found</v>
      </c>
      <c r="Q692" s="27" t="b">
        <f>AND('RIDE DATA'!$A$5&lt;'Registration Data'!$P692,'RIDE DATA'!$B$5&gt;'Registration Data'!$P692)</f>
        <v>0</v>
      </c>
      <c r="R692" s="27">
        <f>IF(Q692=TRUE,O692*0.03,0)</f>
        <v>0</v>
      </c>
      <c r="S692" s="45"/>
      <c r="T692" s="28" t="e">
        <f>R692+O692</f>
        <v>#VALUE!</v>
      </c>
      <c r="U692" s="29" t="e">
        <f>T692/F692</f>
        <v>#VALUE!</v>
      </c>
      <c r="V692" s="44" t="e">
        <f>IF(U692&gt;100%,((U692-1)*10000),0)</f>
        <v>#VALUE!</v>
      </c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O693" s="26" t="str">
        <f>IFERROR(VLOOKUP(C:C,'Results Data'!A:F,6,FALSE), "Not Found")</f>
        <v>Not Found</v>
      </c>
      <c r="P693" s="27" t="str">
        <f>IFERROR(VLOOKUP(C:C,'Results Data'!A:M,13,FALSE), "Not Found")</f>
        <v>Not Found</v>
      </c>
      <c r="Q693" s="27" t="b">
        <f>AND('RIDE DATA'!$A$5&lt;'Registration Data'!$P693,'RIDE DATA'!$B$5&gt;'Registration Data'!$P693)</f>
        <v>0</v>
      </c>
      <c r="R693" s="27">
        <f>IF(Q693=TRUE,O693*0.03,0)</f>
        <v>0</v>
      </c>
      <c r="S693" s="45"/>
      <c r="T693" s="28" t="e">
        <f>R693+O693</f>
        <v>#VALUE!</v>
      </c>
      <c r="U693" s="29" t="e">
        <f>T693/F693</f>
        <v>#VALUE!</v>
      </c>
      <c r="V693" s="44" t="e">
        <f>IF(U693&gt;100%,((U693-1)*10000),0)</f>
        <v>#VALUE!</v>
      </c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O694" s="26" t="str">
        <f>IFERROR(VLOOKUP(C:C,'Results Data'!A:F,6,FALSE), "Not Found")</f>
        <v>Not Found</v>
      </c>
      <c r="P694" s="27" t="str">
        <f>IFERROR(VLOOKUP(C:C,'Results Data'!A:M,13,FALSE), "Not Found")</f>
        <v>Not Found</v>
      </c>
      <c r="Q694" s="27" t="b">
        <f>AND('RIDE DATA'!$A$5&lt;'Registration Data'!$P694,'RIDE DATA'!$B$5&gt;'Registration Data'!$P694)</f>
        <v>0</v>
      </c>
      <c r="R694" s="27">
        <f>IF(Q694=TRUE,O694*0.03,0)</f>
        <v>0</v>
      </c>
      <c r="S694" s="45"/>
      <c r="T694" s="28" t="e">
        <f>R694+O694</f>
        <v>#VALUE!</v>
      </c>
      <c r="U694" s="29" t="e">
        <f>T694/F694</f>
        <v>#VALUE!</v>
      </c>
      <c r="V694" s="44" t="e">
        <f>IF(U694&gt;100%,((U694-1)*10000),0)</f>
        <v>#VALUE!</v>
      </c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 s="45"/>
      <c r="T695"/>
      <c r="U695"/>
      <c r="V695" s="4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 s="45"/>
      <c r="T696"/>
      <c r="U696"/>
      <c r="V696" s="45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 s="45"/>
      <c r="T697"/>
      <c r="U697"/>
      <c r="V697" s="45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 s="45"/>
      <c r="T698"/>
      <c r="U698"/>
      <c r="V698" s="45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 s="45"/>
      <c r="T699"/>
      <c r="U699"/>
      <c r="V699" s="45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 s="45"/>
      <c r="T700"/>
      <c r="U700"/>
      <c r="V700" s="45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 s="45"/>
      <c r="T701"/>
      <c r="U701"/>
      <c r="V701" s="45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 s="45"/>
      <c r="T702"/>
      <c r="U702"/>
      <c r="V702" s="45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 s="45"/>
      <c r="T703"/>
      <c r="U703"/>
      <c r="V703" s="45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 s="45"/>
      <c r="T704"/>
      <c r="U704"/>
      <c r="V704" s="45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 s="45"/>
      <c r="T705"/>
      <c r="U705"/>
      <c r="V705" s="4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 s="45"/>
      <c r="T706"/>
      <c r="U706"/>
      <c r="V706" s="45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 s="45"/>
      <c r="T707"/>
      <c r="U707"/>
      <c r="V707" s="45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 s="45"/>
      <c r="T708"/>
      <c r="U708"/>
      <c r="V708" s="45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 s="45"/>
      <c r="T709"/>
      <c r="U709"/>
      <c r="V709" s="45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 s="45"/>
      <c r="T710"/>
      <c r="U710"/>
      <c r="V710" s="45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 s="45"/>
      <c r="T711"/>
      <c r="U711"/>
      <c r="V711" s="45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 s="45"/>
      <c r="T712"/>
      <c r="U712"/>
      <c r="V712" s="45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 s="45"/>
      <c r="T713"/>
      <c r="U713"/>
      <c r="V713" s="45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 s="45"/>
      <c r="T714"/>
      <c r="U714"/>
      <c r="V714" s="45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 s="45"/>
      <c r="T715"/>
      <c r="U715"/>
      <c r="V715" s="4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 s="45"/>
      <c r="T716"/>
      <c r="U716"/>
      <c r="V716" s="45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 s="45"/>
      <c r="T717"/>
      <c r="U717"/>
      <c r="V717" s="45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 s="45"/>
      <c r="T718"/>
      <c r="U718"/>
      <c r="V718" s="45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 s="45"/>
      <c r="T719"/>
      <c r="U719"/>
      <c r="V719" s="45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 s="45"/>
      <c r="T720"/>
      <c r="U720"/>
      <c r="V720" s="45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 s="45"/>
      <c r="T721"/>
      <c r="U721"/>
      <c r="V721" s="45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 s="45"/>
      <c r="T722"/>
      <c r="U722"/>
      <c r="V722" s="45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 s="45"/>
      <c r="T723"/>
      <c r="U723"/>
      <c r="V723" s="45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 s="45"/>
      <c r="T724"/>
      <c r="U724"/>
      <c r="V724" s="45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 s="45"/>
      <c r="T725"/>
      <c r="U725"/>
      <c r="V725" s="4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 s="45"/>
      <c r="T726"/>
      <c r="U726"/>
      <c r="V726" s="45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 s="45"/>
      <c r="T727"/>
      <c r="U727"/>
      <c r="V727" s="45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 s="45"/>
      <c r="T728"/>
      <c r="U728"/>
      <c r="V728" s="45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 s="45"/>
      <c r="T729"/>
      <c r="U729"/>
      <c r="V729" s="45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 s="45"/>
      <c r="T730"/>
      <c r="U730"/>
      <c r="V730" s="45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 s="45"/>
      <c r="T731"/>
      <c r="U731"/>
      <c r="V731" s="45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 s="45"/>
      <c r="T732"/>
      <c r="U732"/>
      <c r="V732" s="45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 s="45"/>
      <c r="T733"/>
      <c r="U733"/>
      <c r="V733" s="45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 s="45"/>
      <c r="T734"/>
      <c r="U734"/>
      <c r="V734" s="45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 s="45"/>
      <c r="T735"/>
      <c r="U735"/>
      <c r="V735" s="4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 s="45"/>
      <c r="T736"/>
      <c r="U736"/>
      <c r="V736" s="45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 s="45"/>
      <c r="T737"/>
      <c r="U737"/>
      <c r="V737" s="45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 s="45"/>
      <c r="T738"/>
      <c r="U738"/>
      <c r="V738" s="45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 s="45"/>
      <c r="T739"/>
      <c r="U739"/>
      <c r="V739" s="45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 s="45"/>
      <c r="T740"/>
      <c r="U740"/>
      <c r="V740" s="45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 s="45"/>
      <c r="T741"/>
      <c r="U741"/>
      <c r="V741" s="45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 s="45"/>
      <c r="T742"/>
      <c r="U742"/>
      <c r="V742" s="45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45"/>
      <c r="T743"/>
      <c r="U743"/>
      <c r="V743" s="45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 s="45"/>
      <c r="T744"/>
      <c r="U744"/>
      <c r="V744" s="45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 s="45"/>
      <c r="T745"/>
      <c r="U745"/>
      <c r="V745" s="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 s="45"/>
      <c r="T746"/>
      <c r="U746"/>
      <c r="V746" s="45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 s="45"/>
      <c r="T747"/>
      <c r="U747"/>
      <c r="V747" s="45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 s="45"/>
      <c r="T748"/>
      <c r="U748"/>
      <c r="V748" s="45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 s="45"/>
      <c r="T749"/>
      <c r="U749"/>
      <c r="V749" s="45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 s="45"/>
      <c r="T750"/>
      <c r="U750"/>
      <c r="V750" s="45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 s="45"/>
      <c r="T751"/>
      <c r="U751"/>
      <c r="V751" s="45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 s="45"/>
      <c r="T752"/>
      <c r="U752"/>
      <c r="V752" s="45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 s="45"/>
      <c r="T753"/>
      <c r="U753"/>
      <c r="V753" s="45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 s="45"/>
      <c r="T754"/>
      <c r="U754"/>
      <c r="V754" s="45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 s="45"/>
      <c r="T755"/>
      <c r="U755"/>
      <c r="V755" s="4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 s="45"/>
      <c r="T756"/>
      <c r="U756"/>
      <c r="V756" s="45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 s="45"/>
      <c r="T757"/>
      <c r="U757"/>
      <c r="V757" s="45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 s="45"/>
      <c r="T758"/>
      <c r="U758"/>
      <c r="V758" s="45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 s="45"/>
      <c r="T759"/>
      <c r="U759"/>
      <c r="V759" s="45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 s="45"/>
      <c r="T760"/>
      <c r="U760"/>
      <c r="V760" s="45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 s="45"/>
      <c r="T761"/>
      <c r="U761"/>
      <c r="V761" s="45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 s="45"/>
      <c r="T762"/>
      <c r="U762"/>
      <c r="V762" s="45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 s="45"/>
      <c r="T763"/>
      <c r="U763"/>
      <c r="V763" s="45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 s="45"/>
      <c r="T764"/>
      <c r="U764"/>
      <c r="V764" s="45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 s="45"/>
      <c r="T765"/>
      <c r="U765"/>
      <c r="V765" s="4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 s="45"/>
      <c r="T766"/>
      <c r="U766"/>
      <c r="V766" s="45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 s="45"/>
      <c r="T767"/>
      <c r="U767"/>
      <c r="V767" s="45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 s="45"/>
      <c r="T768"/>
      <c r="U768"/>
      <c r="V768" s="45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 s="45"/>
      <c r="T769"/>
      <c r="U769"/>
      <c r="V769" s="45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 s="45"/>
      <c r="T770"/>
      <c r="U770"/>
      <c r="V770" s="45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 s="45"/>
      <c r="T771"/>
      <c r="U771"/>
      <c r="V771" s="45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 s="45"/>
      <c r="T772"/>
      <c r="U772"/>
      <c r="V772" s="45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 s="45"/>
      <c r="T773"/>
      <c r="U773"/>
      <c r="V773" s="45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 s="45"/>
      <c r="T774"/>
      <c r="U774"/>
      <c r="V774" s="45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 s="45"/>
      <c r="T775"/>
      <c r="U775"/>
      <c r="V775" s="4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 s="45"/>
      <c r="T776"/>
      <c r="U776"/>
      <c r="V776" s="45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 s="45"/>
      <c r="T777"/>
      <c r="U777"/>
      <c r="V777" s="45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 s="45"/>
      <c r="T778"/>
      <c r="U778"/>
      <c r="V778" s="45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 s="45"/>
      <c r="T779"/>
      <c r="U779"/>
      <c r="V779" s="45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 s="45"/>
      <c r="T780"/>
      <c r="U780"/>
      <c r="V780" s="45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 s="45"/>
      <c r="T781"/>
      <c r="U781"/>
      <c r="V781" s="45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 s="45"/>
      <c r="T782"/>
      <c r="U782"/>
      <c r="V782" s="45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 s="45"/>
      <c r="T783"/>
      <c r="U783"/>
      <c r="V783" s="45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 s="45"/>
      <c r="T784"/>
      <c r="U784"/>
      <c r="V784" s="45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 s="45"/>
      <c r="T785"/>
      <c r="U785"/>
      <c r="V785" s="4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 s="45"/>
      <c r="T786"/>
      <c r="U786"/>
      <c r="V786" s="45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 s="45"/>
      <c r="T787"/>
      <c r="U787"/>
      <c r="V787" s="45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 s="45"/>
      <c r="T788"/>
      <c r="U788"/>
      <c r="V788" s="45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 s="45"/>
      <c r="T789"/>
      <c r="U789"/>
      <c r="V789" s="45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 s="45"/>
      <c r="T790"/>
      <c r="U790"/>
      <c r="V790" s="45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 s="45"/>
      <c r="T791"/>
      <c r="U791"/>
      <c r="V791" s="45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 s="45"/>
      <c r="T792"/>
      <c r="U792"/>
      <c r="V792" s="45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 s="45"/>
      <c r="T793"/>
      <c r="U793"/>
      <c r="V793" s="45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 s="45"/>
      <c r="T794"/>
      <c r="U794"/>
      <c r="V794" s="45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 s="45"/>
      <c r="T795"/>
      <c r="U795"/>
      <c r="V795" s="4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 s="45"/>
      <c r="T796"/>
      <c r="U796"/>
      <c r="V796" s="45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 s="45"/>
      <c r="T797"/>
      <c r="U797"/>
      <c r="V797" s="45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 s="45"/>
      <c r="T798"/>
      <c r="U798"/>
      <c r="V798" s="45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 s="45"/>
      <c r="T799"/>
      <c r="U799"/>
      <c r="V799" s="45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 s="45"/>
      <c r="T800"/>
      <c r="U800"/>
      <c r="V800" s="45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 s="45"/>
      <c r="T801"/>
      <c r="U801"/>
      <c r="V801" s="45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 s="45"/>
      <c r="T802"/>
      <c r="U802"/>
      <c r="V802" s="45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 s="45"/>
      <c r="T803"/>
      <c r="U803"/>
      <c r="V803" s="45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 s="45"/>
      <c r="T804"/>
      <c r="U804"/>
      <c r="V804" s="45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 s="45"/>
      <c r="T805"/>
      <c r="U805"/>
      <c r="V805" s="4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 s="45"/>
      <c r="T806"/>
      <c r="U806"/>
      <c r="V806" s="45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 s="45"/>
      <c r="T807"/>
      <c r="U807"/>
      <c r="V807" s="45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 s="45"/>
      <c r="T808"/>
      <c r="U808"/>
      <c r="V808" s="45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 s="45"/>
      <c r="T809"/>
      <c r="U809"/>
      <c r="V809" s="45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 s="45"/>
      <c r="T810"/>
      <c r="U810"/>
      <c r="V810" s="45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 s="45"/>
      <c r="T811"/>
      <c r="U811"/>
      <c r="V811" s="45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 s="45"/>
      <c r="T812"/>
      <c r="U812"/>
      <c r="V812" s="45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 s="45"/>
      <c r="T813"/>
      <c r="U813"/>
      <c r="V813" s="45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 s="45"/>
      <c r="T814"/>
      <c r="U814"/>
      <c r="V814" s="45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 s="45"/>
      <c r="T815"/>
      <c r="U815"/>
      <c r="V815" s="4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 s="45"/>
      <c r="T816"/>
      <c r="U816"/>
      <c r="V816" s="45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 s="45"/>
      <c r="T817"/>
      <c r="U817"/>
      <c r="V817" s="45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 s="45"/>
      <c r="T818"/>
      <c r="U818"/>
      <c r="V818" s="45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 s="45"/>
      <c r="T819"/>
      <c r="U819"/>
      <c r="V819" s="45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 s="45"/>
      <c r="T820"/>
      <c r="U820"/>
      <c r="V820" s="45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 s="45"/>
      <c r="T821"/>
      <c r="U821"/>
      <c r="V821" s="45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 s="45"/>
      <c r="T822"/>
      <c r="U822"/>
      <c r="V822" s="45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 s="45"/>
      <c r="T823"/>
      <c r="U823"/>
      <c r="V823" s="45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 s="45"/>
      <c r="T824"/>
      <c r="U824"/>
      <c r="V824" s="45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 s="45"/>
      <c r="T825"/>
      <c r="U825"/>
      <c r="V825" s="4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 s="45"/>
      <c r="T826"/>
      <c r="U826"/>
      <c r="V826" s="45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 s="45"/>
      <c r="T827"/>
      <c r="U827"/>
      <c r="V827" s="45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 s="45"/>
      <c r="T828"/>
      <c r="U828"/>
      <c r="V828" s="45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 s="45"/>
      <c r="T829"/>
      <c r="U829"/>
      <c r="V829" s="45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 s="45"/>
      <c r="T830"/>
      <c r="U830"/>
      <c r="V830" s="45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 s="45"/>
      <c r="T831"/>
      <c r="U831"/>
      <c r="V831" s="45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 s="45"/>
      <c r="T832"/>
      <c r="U832"/>
      <c r="V832" s="45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 s="45"/>
      <c r="T833"/>
      <c r="U833"/>
      <c r="V833" s="45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 s="45"/>
      <c r="T834"/>
      <c r="U834"/>
      <c r="V834" s="45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 s="45"/>
      <c r="T835"/>
      <c r="U835"/>
      <c r="V835" s="4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 s="45"/>
      <c r="T836"/>
      <c r="U836"/>
      <c r="V836" s="45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 s="45"/>
      <c r="T837"/>
      <c r="U837"/>
      <c r="V837" s="45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 s="45"/>
      <c r="T838"/>
      <c r="U838"/>
      <c r="V838" s="45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 s="45"/>
      <c r="T839"/>
      <c r="U839"/>
      <c r="V839" s="45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 s="45"/>
      <c r="T840"/>
      <c r="U840"/>
      <c r="V840" s="45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 s="45"/>
      <c r="T841"/>
      <c r="U841"/>
      <c r="V841" s="45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 s="45"/>
      <c r="T842"/>
      <c r="U842"/>
      <c r="V842" s="45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 s="45"/>
      <c r="T843"/>
      <c r="U843"/>
      <c r="V843" s="45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 s="45"/>
      <c r="T844"/>
      <c r="U844"/>
      <c r="V844" s="45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 s="45"/>
      <c r="T845"/>
      <c r="U845"/>
      <c r="V845" s="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 s="45"/>
      <c r="T846"/>
      <c r="U846"/>
      <c r="V846" s="45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 s="45"/>
      <c r="T847"/>
      <c r="U847"/>
      <c r="V847" s="45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 s="45"/>
      <c r="T848"/>
      <c r="U848"/>
      <c r="V848" s="45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 s="45"/>
      <c r="T849"/>
      <c r="U849"/>
      <c r="V849" s="45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 s="45"/>
      <c r="T850"/>
      <c r="U850"/>
      <c r="V850" s="45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 s="45"/>
      <c r="T851"/>
      <c r="U851"/>
      <c r="V851" s="45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 s="45"/>
      <c r="T852"/>
      <c r="U852"/>
      <c r="V852" s="45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 s="45"/>
      <c r="T853"/>
      <c r="U853"/>
      <c r="V853" s="45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 s="45"/>
      <c r="T854"/>
      <c r="U854"/>
      <c r="V854" s="45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 s="45"/>
      <c r="T855"/>
      <c r="U855"/>
      <c r="V855" s="4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 s="45"/>
      <c r="T856"/>
      <c r="U856"/>
      <c r="V856" s="45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 s="45"/>
      <c r="T857"/>
      <c r="U857"/>
      <c r="V857" s="45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 s="45"/>
      <c r="T858"/>
      <c r="U858"/>
      <c r="V858" s="45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 s="45"/>
      <c r="T859"/>
      <c r="U859"/>
      <c r="V859" s="45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 s="45"/>
      <c r="T860"/>
      <c r="U860"/>
      <c r="V860" s="45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 s="45"/>
      <c r="T861"/>
      <c r="U861"/>
      <c r="V861" s="45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 s="45"/>
      <c r="T862"/>
      <c r="U862"/>
      <c r="V862" s="45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 s="45"/>
      <c r="T863"/>
      <c r="U863"/>
      <c r="V863" s="45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 s="45"/>
      <c r="T864"/>
      <c r="U864"/>
      <c r="V864" s="45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 s="45"/>
      <c r="T865"/>
      <c r="U865"/>
      <c r="V865" s="4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 s="45"/>
      <c r="T866"/>
      <c r="U866"/>
      <c r="V866" s="45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 s="45"/>
      <c r="T867"/>
      <c r="U867"/>
      <c r="V867" s="45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 s="45"/>
      <c r="T868"/>
      <c r="U868"/>
      <c r="V868" s="45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 s="45"/>
      <c r="T869"/>
      <c r="U869"/>
      <c r="V869" s="45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 s="45"/>
      <c r="T870"/>
      <c r="U870"/>
      <c r="V870" s="45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 s="45"/>
      <c r="T871"/>
      <c r="U871"/>
      <c r="V871" s="45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 s="45"/>
      <c r="T872"/>
      <c r="U872"/>
      <c r="V872" s="45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 s="45"/>
      <c r="T873"/>
      <c r="U873"/>
      <c r="V873" s="45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 s="45"/>
      <c r="T874"/>
      <c r="U874"/>
      <c r="V874" s="45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 s="45"/>
      <c r="T875"/>
      <c r="U875"/>
      <c r="V875" s="4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 s="45"/>
      <c r="T876"/>
      <c r="U876"/>
      <c r="V876" s="45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 s="45"/>
      <c r="T877"/>
      <c r="U877"/>
      <c r="V877" s="45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 s="45"/>
      <c r="T878"/>
      <c r="U878"/>
      <c r="V878" s="45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 s="45"/>
      <c r="T879"/>
      <c r="U879"/>
      <c r="V879" s="45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 s="45"/>
      <c r="T880"/>
      <c r="U880"/>
      <c r="V880" s="45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 s="45"/>
      <c r="T881"/>
      <c r="U881"/>
      <c r="V881" s="45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 s="45"/>
      <c r="T882"/>
      <c r="U882"/>
      <c r="V882" s="45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 s="45"/>
      <c r="T883"/>
      <c r="U883"/>
      <c r="V883" s="45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 s="45"/>
      <c r="T884"/>
      <c r="U884"/>
      <c r="V884" s="45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 s="45"/>
      <c r="T885"/>
      <c r="U885"/>
      <c r="V885" s="4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 s="45"/>
      <c r="T886"/>
      <c r="U886"/>
      <c r="V886" s="45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 s="45"/>
      <c r="T887"/>
      <c r="U887"/>
      <c r="V887" s="45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 s="45"/>
      <c r="T888"/>
      <c r="U888"/>
      <c r="V888" s="45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 s="45"/>
      <c r="T889"/>
      <c r="U889"/>
      <c r="V889" s="45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 s="45"/>
      <c r="T890"/>
      <c r="U890"/>
      <c r="V890" s="45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 s="45"/>
      <c r="T891"/>
      <c r="U891"/>
      <c r="V891" s="45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 s="45"/>
      <c r="T892"/>
      <c r="U892"/>
      <c r="V892" s="45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 s="45"/>
      <c r="T893"/>
      <c r="U893"/>
      <c r="V893" s="45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 s="45"/>
      <c r="T894"/>
      <c r="U894"/>
      <c r="V894" s="45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 s="45"/>
      <c r="T895"/>
      <c r="U895"/>
      <c r="V895" s="4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 s="45"/>
      <c r="T896"/>
      <c r="U896"/>
      <c r="V896" s="45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 s="45"/>
      <c r="T897"/>
      <c r="U897"/>
      <c r="V897" s="45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 s="45"/>
      <c r="T898"/>
      <c r="U898"/>
      <c r="V898" s="45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 s="45"/>
      <c r="T899"/>
      <c r="U899"/>
      <c r="V899" s="45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 s="45"/>
      <c r="T900"/>
      <c r="U900"/>
      <c r="V900" s="45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 s="45"/>
      <c r="T901"/>
      <c r="U901"/>
      <c r="V901" s="45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 s="45"/>
      <c r="T902"/>
      <c r="U902"/>
      <c r="V902" s="45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 s="45"/>
      <c r="T903"/>
      <c r="U903"/>
      <c r="V903" s="45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 s="45"/>
      <c r="T904"/>
      <c r="U904"/>
      <c r="V904" s="45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 s="45"/>
      <c r="T905"/>
      <c r="U905"/>
      <c r="V905" s="4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 s="45"/>
      <c r="T906"/>
      <c r="U906"/>
      <c r="V906" s="45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 s="45"/>
      <c r="T907"/>
      <c r="U907"/>
      <c r="V907" s="45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 s="45"/>
      <c r="T908"/>
      <c r="U908"/>
      <c r="V908" s="45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 s="45"/>
      <c r="T909"/>
      <c r="U909"/>
      <c r="V909" s="45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 s="45"/>
      <c r="T910"/>
      <c r="U910"/>
      <c r="V910" s="45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 s="45"/>
      <c r="T911"/>
      <c r="U911"/>
      <c r="V911" s="45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 s="45"/>
      <c r="T912"/>
      <c r="U912"/>
      <c r="V912" s="45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 s="45"/>
      <c r="T913"/>
      <c r="U913"/>
      <c r="V913" s="45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 s="45"/>
      <c r="T914"/>
      <c r="U914"/>
      <c r="V914" s="45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 s="45"/>
      <c r="T915"/>
      <c r="U915"/>
      <c r="V915" s="4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 s="45"/>
      <c r="T916"/>
      <c r="U916"/>
      <c r="V916" s="45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 s="45"/>
      <c r="T917"/>
      <c r="U917"/>
      <c r="V917" s="45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 s="45"/>
      <c r="T918"/>
      <c r="U918"/>
      <c r="V918" s="45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 s="45"/>
      <c r="T919"/>
      <c r="U919"/>
      <c r="V919" s="45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 s="45"/>
      <c r="T920"/>
      <c r="U920"/>
      <c r="V920" s="45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 s="45"/>
      <c r="T921"/>
      <c r="U921"/>
      <c r="V921" s="45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 s="45"/>
      <c r="T922"/>
      <c r="U922"/>
      <c r="V922" s="45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 s="45"/>
      <c r="T923"/>
      <c r="U923"/>
      <c r="V923" s="45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 s="45"/>
      <c r="T924"/>
      <c r="U924"/>
      <c r="V924" s="45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 s="45"/>
      <c r="T925"/>
      <c r="U925"/>
      <c r="V925" s="4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 s="45"/>
      <c r="T926"/>
      <c r="U926"/>
      <c r="V926" s="45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 s="45"/>
      <c r="T927"/>
      <c r="U927"/>
      <c r="V927" s="45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 s="45"/>
      <c r="T928"/>
      <c r="U928"/>
      <c r="V928" s="45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 s="45"/>
      <c r="T929"/>
      <c r="U929"/>
      <c r="V929" s="45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 s="45"/>
      <c r="T930"/>
      <c r="U930"/>
      <c r="V930" s="45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 s="45"/>
      <c r="T931"/>
      <c r="U931"/>
      <c r="V931" s="45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 s="45"/>
      <c r="T932"/>
      <c r="U932"/>
      <c r="V932" s="45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 s="45"/>
      <c r="T933"/>
      <c r="U933"/>
      <c r="V933" s="45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 s="45"/>
      <c r="T934"/>
      <c r="U934"/>
      <c r="V934" s="45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 s="45"/>
      <c r="T935"/>
      <c r="U935"/>
      <c r="V935" s="4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 s="45"/>
      <c r="T936"/>
      <c r="U936"/>
      <c r="V936" s="45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 s="45"/>
      <c r="T937"/>
      <c r="U937"/>
      <c r="V937" s="45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 s="45"/>
      <c r="T938"/>
      <c r="U938"/>
      <c r="V938" s="45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 s="45"/>
      <c r="T939"/>
      <c r="U939"/>
      <c r="V939" s="45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 s="45"/>
      <c r="T940"/>
      <c r="U940"/>
      <c r="V940" s="45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 s="45"/>
      <c r="T941"/>
      <c r="U941"/>
      <c r="V941" s="45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 s="45"/>
      <c r="T942"/>
      <c r="U942"/>
      <c r="V942" s="45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 s="45"/>
      <c r="T943"/>
      <c r="U943"/>
      <c r="V943" s="45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 s="45"/>
      <c r="T944"/>
      <c r="U944"/>
      <c r="V944" s="45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 s="45"/>
      <c r="T945"/>
      <c r="U945"/>
      <c r="V945" s="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 s="45"/>
      <c r="T946"/>
      <c r="U946"/>
      <c r="V946" s="45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 s="45"/>
      <c r="T947"/>
      <c r="U947"/>
      <c r="V947" s="45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 s="45"/>
      <c r="T948"/>
      <c r="U948"/>
      <c r="V948" s="45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 s="45"/>
      <c r="T949"/>
      <c r="U949"/>
      <c r="V949" s="45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 s="45"/>
      <c r="T950"/>
      <c r="U950"/>
      <c r="V950" s="45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 s="45"/>
      <c r="T951"/>
      <c r="U951"/>
      <c r="V951" s="45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 s="45"/>
      <c r="T952"/>
      <c r="U952"/>
      <c r="V952" s="45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 s="45"/>
      <c r="T953"/>
      <c r="U953"/>
      <c r="V953" s="45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 s="45"/>
      <c r="T954"/>
      <c r="U954"/>
      <c r="V954" s="45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 s="45"/>
      <c r="T955"/>
      <c r="U955"/>
      <c r="V955" s="4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 s="45"/>
      <c r="T956"/>
      <c r="U956"/>
      <c r="V956" s="45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 s="45"/>
      <c r="T957"/>
      <c r="U957"/>
      <c r="V957" s="45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 s="45"/>
      <c r="T958"/>
      <c r="U958"/>
      <c r="V958" s="45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 s="45"/>
      <c r="T959"/>
      <c r="U959"/>
      <c r="V959" s="45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 s="45"/>
      <c r="T960"/>
      <c r="U960"/>
      <c r="V960" s="45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 s="45"/>
      <c r="T961"/>
      <c r="U961"/>
      <c r="V961" s="45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 s="45"/>
      <c r="T962"/>
      <c r="U962"/>
      <c r="V962" s="45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 s="45"/>
      <c r="T963"/>
      <c r="U963"/>
      <c r="V963" s="45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 s="45"/>
      <c r="T964"/>
      <c r="U964"/>
      <c r="V964" s="45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 s="45"/>
      <c r="T965"/>
      <c r="U965"/>
      <c r="V965" s="4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 s="45"/>
      <c r="T966"/>
      <c r="U966"/>
      <c r="V966" s="45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 s="45"/>
      <c r="T967"/>
      <c r="U967"/>
      <c r="V967" s="45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 s="45"/>
      <c r="T968"/>
      <c r="U968"/>
      <c r="V968" s="45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 s="45"/>
      <c r="T969"/>
      <c r="U969"/>
      <c r="V969" s="45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 s="45"/>
      <c r="T970"/>
      <c r="U970"/>
      <c r="V970" s="45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 s="45"/>
      <c r="T971"/>
      <c r="U971"/>
      <c r="V971" s="45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 s="45"/>
      <c r="T972"/>
      <c r="U972"/>
      <c r="V972" s="45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 s="45"/>
      <c r="T973"/>
      <c r="U973"/>
      <c r="V973" s="45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 s="45"/>
      <c r="T974"/>
      <c r="U974"/>
      <c r="V974" s="45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 s="45"/>
      <c r="T975"/>
      <c r="U975"/>
      <c r="V975" s="4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 s="45"/>
      <c r="T976"/>
      <c r="U976"/>
      <c r="V976" s="45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 s="45"/>
      <c r="T977"/>
      <c r="U977"/>
      <c r="V977" s="45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 s="45"/>
      <c r="T978"/>
      <c r="U978"/>
      <c r="V978" s="45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 s="45"/>
      <c r="T979"/>
      <c r="U979"/>
      <c r="V979" s="45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 s="45"/>
      <c r="T980"/>
      <c r="U980"/>
      <c r="V980" s="45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 s="45"/>
      <c r="T981"/>
      <c r="U981"/>
      <c r="V981" s="45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 s="45"/>
      <c r="T982"/>
      <c r="U982"/>
      <c r="V982" s="45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 s="45"/>
      <c r="T983"/>
      <c r="U983"/>
      <c r="V983" s="45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 s="45"/>
      <c r="T984"/>
      <c r="U984"/>
      <c r="V984" s="45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 s="45"/>
      <c r="T985"/>
      <c r="U985"/>
      <c r="V985" s="4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 s="45"/>
      <c r="T986"/>
      <c r="U986"/>
      <c r="V986" s="45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 s="45"/>
      <c r="T987"/>
      <c r="U987"/>
      <c r="V987" s="45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 s="45"/>
      <c r="T988"/>
      <c r="U988"/>
      <c r="V988" s="45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 s="45"/>
      <c r="T989"/>
      <c r="U989"/>
      <c r="V989" s="45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 s="45"/>
      <c r="T990"/>
      <c r="U990"/>
      <c r="V990" s="45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 s="45"/>
      <c r="T991"/>
      <c r="U991"/>
      <c r="V991" s="45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 s="45"/>
      <c r="T992"/>
      <c r="U992"/>
      <c r="V992" s="45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 s="45"/>
      <c r="T993"/>
      <c r="U993"/>
      <c r="V993" s="45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 s="45"/>
      <c r="T994"/>
      <c r="U994"/>
      <c r="V994" s="45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 s="45"/>
      <c r="T995"/>
      <c r="U995"/>
      <c r="V995" s="4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 s="45"/>
      <c r="T996"/>
      <c r="U996"/>
      <c r="V996" s="45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 s="45"/>
      <c r="T997"/>
      <c r="U997"/>
      <c r="V997" s="45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 s="45"/>
      <c r="T998"/>
      <c r="U998"/>
      <c r="V998" s="45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 s="45"/>
      <c r="T999"/>
      <c r="U999"/>
      <c r="V999" s="45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 s="45"/>
      <c r="T1000"/>
      <c r="U1000"/>
      <c r="V1000" s="45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 s="45"/>
      <c r="T1001"/>
      <c r="U1001"/>
      <c r="V1001" s="45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 s="45"/>
      <c r="T1002"/>
      <c r="U1002"/>
      <c r="V1002" s="45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 s="45"/>
      <c r="T1003"/>
      <c r="U1003"/>
      <c r="V1003" s="45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 s="45"/>
      <c r="T1004"/>
      <c r="U1004"/>
      <c r="V1004" s="45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 s="45"/>
      <c r="T1005"/>
      <c r="U1005"/>
      <c r="V1005" s="4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 s="45"/>
      <c r="T1006"/>
      <c r="U1006"/>
      <c r="V1006" s="45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 s="45"/>
      <c r="T1007"/>
      <c r="U1007"/>
      <c r="V1007" s="45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 s="45"/>
      <c r="T1008"/>
      <c r="U1008"/>
      <c r="V1008" s="45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 s="45"/>
      <c r="T1009"/>
      <c r="U1009"/>
      <c r="V1009" s="45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 s="45"/>
      <c r="T1010"/>
      <c r="U1010"/>
      <c r="V1010" s="45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 s="45"/>
      <c r="T1011"/>
      <c r="U1011"/>
      <c r="V1011" s="45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 s="45"/>
      <c r="T1012"/>
      <c r="U1012"/>
      <c r="V1012" s="45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 s="45"/>
      <c r="T1013"/>
      <c r="U1013"/>
      <c r="V1013" s="45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 s="45"/>
      <c r="T1014"/>
      <c r="U1014"/>
      <c r="V1014" s="45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 s="45"/>
      <c r="T1015"/>
      <c r="U1015"/>
      <c r="V1015" s="4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 s="45"/>
      <c r="T1016"/>
      <c r="U1016"/>
      <c r="V1016" s="45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 s="45"/>
      <c r="T1017"/>
      <c r="U1017"/>
      <c r="V1017" s="45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 s="45"/>
      <c r="T1018"/>
      <c r="U1018"/>
      <c r="V1018" s="45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 s="45"/>
      <c r="T1019"/>
      <c r="U1019"/>
      <c r="V1019" s="45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 s="45"/>
      <c r="T1020"/>
      <c r="U1020"/>
      <c r="V1020" s="45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 s="45"/>
      <c r="T1021"/>
      <c r="U1021"/>
      <c r="V1021" s="45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 s="45"/>
      <c r="T1022"/>
      <c r="U1022"/>
      <c r="V1022" s="45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 s="45"/>
      <c r="T1023"/>
      <c r="U1023"/>
      <c r="V1023" s="45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 s="45"/>
      <c r="T1024"/>
      <c r="U1024"/>
      <c r="V1024" s="45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 s="45"/>
      <c r="T1025"/>
      <c r="U1025"/>
      <c r="V1025" s="4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 s="45"/>
      <c r="T1026"/>
      <c r="U1026"/>
      <c r="V1026" s="45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 s="45"/>
      <c r="T1027"/>
      <c r="U1027"/>
      <c r="V1027" s="45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 s="45"/>
      <c r="T1028"/>
      <c r="U1028"/>
      <c r="V1028" s="45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 s="45"/>
      <c r="T1029"/>
      <c r="U1029"/>
      <c r="V1029" s="45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45"/>
      <c r="T1030"/>
      <c r="U1030"/>
      <c r="V1030" s="45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 s="45"/>
      <c r="T1031"/>
      <c r="U1031"/>
      <c r="V1031" s="45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 s="45"/>
      <c r="T1032"/>
      <c r="U1032"/>
      <c r="V1032" s="45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 s="45"/>
      <c r="T1033"/>
      <c r="U1033"/>
      <c r="V1033" s="45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 s="45"/>
      <c r="T1034"/>
      <c r="U1034"/>
      <c r="V1034" s="45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 s="45"/>
      <c r="T1035"/>
      <c r="U1035"/>
      <c r="V1035" s="4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 s="45"/>
      <c r="T1036"/>
      <c r="U1036"/>
      <c r="V1036" s="45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 s="45"/>
      <c r="T1037"/>
      <c r="U1037"/>
      <c r="V1037" s="45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 s="45"/>
      <c r="T1038"/>
      <c r="U1038"/>
      <c r="V1038" s="45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 s="45"/>
      <c r="T1039"/>
      <c r="U1039"/>
      <c r="V1039" s="45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 s="45"/>
      <c r="T1040"/>
      <c r="U1040"/>
      <c r="V1040" s="45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 s="45"/>
      <c r="T1041"/>
      <c r="U1041"/>
      <c r="V1041" s="45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 s="45"/>
      <c r="T1042"/>
      <c r="U1042"/>
      <c r="V1042" s="45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 s="45"/>
      <c r="T1043"/>
      <c r="U1043"/>
      <c r="V1043" s="45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 s="45"/>
      <c r="T1044"/>
      <c r="U1044"/>
      <c r="V1044" s="45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 s="45"/>
      <c r="T1045"/>
      <c r="U1045"/>
      <c r="V1045" s="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 s="45"/>
      <c r="T1046"/>
      <c r="U1046"/>
      <c r="V1046" s="45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 s="45"/>
      <c r="T1047"/>
      <c r="U1047"/>
      <c r="V1047" s="45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 s="45"/>
      <c r="T1048"/>
      <c r="U1048"/>
      <c r="V1048" s="45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 s="45"/>
      <c r="T1049"/>
      <c r="U1049"/>
      <c r="V1049" s="45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 s="45"/>
      <c r="T1050"/>
      <c r="U1050"/>
      <c r="V1050" s="45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 s="45"/>
      <c r="T1051"/>
      <c r="U1051"/>
      <c r="V1051" s="45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 s="45"/>
      <c r="T1052"/>
      <c r="U1052"/>
      <c r="V1052" s="45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 s="45"/>
      <c r="T1053"/>
      <c r="U1053"/>
      <c r="V1053" s="45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 s="45"/>
      <c r="T1054"/>
      <c r="U1054"/>
      <c r="V1054" s="45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 s="45"/>
      <c r="T1055"/>
      <c r="U1055"/>
      <c r="V1055" s="4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 s="45"/>
      <c r="T1056"/>
      <c r="U1056"/>
      <c r="V1056" s="45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 s="45"/>
      <c r="T1057"/>
      <c r="U1057"/>
      <c r="V1057" s="45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 s="45"/>
      <c r="T1058"/>
      <c r="U1058"/>
      <c r="V1058" s="45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 s="45"/>
      <c r="T1059"/>
      <c r="U1059"/>
      <c r="V1059" s="45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 s="45"/>
      <c r="T1060"/>
      <c r="U1060"/>
      <c r="V1060" s="45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 s="45"/>
      <c r="T1061"/>
      <c r="U1061"/>
      <c r="V1061" s="45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 s="45"/>
      <c r="T1062"/>
      <c r="U1062"/>
      <c r="V1062" s="45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 s="45"/>
      <c r="T1063"/>
      <c r="U1063"/>
      <c r="V1063" s="45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 s="45"/>
      <c r="T1064"/>
      <c r="U1064"/>
      <c r="V1064" s="45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 s="45"/>
      <c r="T1065"/>
      <c r="U1065"/>
      <c r="V1065" s="4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 s="45"/>
      <c r="T1066"/>
      <c r="U1066"/>
      <c r="V1066" s="45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 s="45"/>
      <c r="T1067"/>
      <c r="U1067"/>
      <c r="V1067" s="45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 s="45"/>
      <c r="T1068"/>
      <c r="U1068"/>
      <c r="V1068" s="45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 s="45"/>
      <c r="T1069"/>
      <c r="U1069"/>
      <c r="V1069" s="45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 s="45"/>
      <c r="T1070"/>
      <c r="U1070"/>
      <c r="V1070" s="45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 s="45"/>
      <c r="T1071"/>
      <c r="U1071"/>
      <c r="V1071" s="45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 s="45"/>
      <c r="T1072"/>
      <c r="U1072"/>
      <c r="V1072" s="45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 s="45"/>
      <c r="T1073"/>
      <c r="U1073"/>
      <c r="V1073" s="45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 s="45"/>
      <c r="T1074"/>
      <c r="U1074"/>
      <c r="V1074" s="45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 s="45"/>
      <c r="T1075"/>
      <c r="U1075"/>
      <c r="V1075" s="4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 s="45"/>
      <c r="T1076"/>
      <c r="U1076"/>
      <c r="V1076" s="45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 s="45"/>
      <c r="T1077"/>
      <c r="U1077"/>
      <c r="V1077" s="45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 s="45"/>
      <c r="T1078"/>
      <c r="U1078"/>
      <c r="V1078" s="45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 s="45"/>
      <c r="T1079"/>
      <c r="U1079"/>
      <c r="V1079" s="45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 s="45"/>
      <c r="T1080"/>
      <c r="U1080"/>
      <c r="V1080" s="45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 s="45"/>
      <c r="T1081"/>
      <c r="U1081"/>
      <c r="V1081" s="45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 s="45"/>
      <c r="T1082"/>
      <c r="U1082"/>
      <c r="V1082" s="45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 s="45"/>
      <c r="T1083"/>
      <c r="U1083"/>
      <c r="V1083" s="45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 s="45"/>
      <c r="T1084"/>
      <c r="U1084"/>
      <c r="V1084" s="45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 s="45"/>
      <c r="T1085"/>
      <c r="U1085"/>
      <c r="V1085" s="4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 s="45"/>
      <c r="T1086"/>
      <c r="U1086"/>
      <c r="V1086" s="45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 s="45"/>
      <c r="T1087"/>
      <c r="U1087"/>
      <c r="V1087" s="45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 s="45"/>
      <c r="T1088"/>
      <c r="U1088"/>
      <c r="V1088" s="45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 s="45"/>
      <c r="T1089"/>
      <c r="U1089"/>
      <c r="V1089" s="45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 s="45"/>
      <c r="T1090"/>
      <c r="U1090"/>
      <c r="V1090" s="45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 s="45"/>
      <c r="T1091"/>
      <c r="U1091"/>
      <c r="V1091" s="45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 s="45"/>
      <c r="T1092"/>
      <c r="U1092"/>
      <c r="V1092" s="45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 s="45"/>
      <c r="T1093"/>
      <c r="U1093"/>
      <c r="V1093" s="45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 s="45"/>
      <c r="T1094"/>
      <c r="U1094"/>
      <c r="V1094" s="45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 s="45"/>
      <c r="T1095"/>
      <c r="U1095"/>
      <c r="V1095" s="4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 s="45"/>
      <c r="T1096"/>
      <c r="U1096"/>
      <c r="V1096" s="45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 s="45"/>
      <c r="T1097"/>
      <c r="U1097"/>
      <c r="V1097" s="45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 s="45"/>
      <c r="T1098"/>
      <c r="U1098"/>
      <c r="V1098" s="45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 s="45"/>
      <c r="T1099"/>
      <c r="U1099"/>
      <c r="V1099" s="45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 s="45"/>
      <c r="T1100"/>
      <c r="U1100"/>
      <c r="V1100" s="45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 s="45"/>
      <c r="T1101"/>
      <c r="U1101"/>
      <c r="V1101" s="45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 s="45"/>
      <c r="T1102"/>
      <c r="U1102"/>
      <c r="V1102" s="45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 s="45"/>
      <c r="T1103"/>
      <c r="U1103"/>
      <c r="V1103" s="45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 s="45"/>
      <c r="T1104"/>
      <c r="U1104"/>
      <c r="V1104" s="45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 s="45"/>
      <c r="T1105"/>
      <c r="U1105"/>
      <c r="V1105" s="4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 s="45"/>
      <c r="T1106"/>
      <c r="U1106"/>
      <c r="V1106" s="45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 s="45"/>
      <c r="T1107"/>
      <c r="U1107"/>
      <c r="V1107" s="45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 s="45"/>
      <c r="T1108"/>
      <c r="U1108"/>
      <c r="V1108" s="45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 s="45"/>
      <c r="T1109"/>
      <c r="U1109"/>
      <c r="V1109" s="45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 s="45"/>
      <c r="T1110"/>
      <c r="U1110"/>
      <c r="V1110" s="45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 s="45"/>
      <c r="T1111"/>
      <c r="U1111"/>
      <c r="V1111" s="45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 s="45"/>
      <c r="T1112"/>
      <c r="U1112"/>
      <c r="V1112" s="45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 s="45"/>
      <c r="T1113"/>
      <c r="U1113"/>
      <c r="V1113" s="45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 s="45"/>
      <c r="T1114"/>
      <c r="U1114"/>
      <c r="V1114" s="45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 s="45"/>
      <c r="T1115"/>
      <c r="U1115"/>
      <c r="V1115" s="4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 s="45"/>
      <c r="T1116"/>
      <c r="U1116"/>
      <c r="V1116" s="45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 s="45"/>
      <c r="T1117"/>
      <c r="U1117"/>
      <c r="V1117" s="45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 s="45"/>
      <c r="T1118"/>
      <c r="U1118"/>
      <c r="V1118" s="45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 s="45"/>
      <c r="T1119"/>
      <c r="U1119"/>
      <c r="V1119" s="45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 s="45"/>
      <c r="T1120"/>
      <c r="U1120"/>
      <c r="V1120" s="45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 s="45"/>
      <c r="T1121"/>
      <c r="U1121"/>
      <c r="V1121" s="45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 s="45"/>
      <c r="T1122"/>
      <c r="U1122"/>
      <c r="V1122" s="45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 s="45"/>
      <c r="T1123"/>
      <c r="U1123"/>
      <c r="V1123" s="45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 s="45"/>
      <c r="T1124"/>
      <c r="U1124"/>
      <c r="V1124" s="45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 s="45"/>
      <c r="T1125"/>
      <c r="U1125"/>
      <c r="V1125" s="4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 s="45"/>
      <c r="T1126"/>
      <c r="U1126"/>
      <c r="V1126" s="45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 s="45"/>
      <c r="T1127"/>
      <c r="U1127"/>
      <c r="V1127" s="45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 s="45"/>
      <c r="T1128"/>
      <c r="U1128"/>
      <c r="V1128" s="45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 s="45"/>
      <c r="T1129"/>
      <c r="U1129"/>
      <c r="V1129" s="45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 s="45"/>
      <c r="T1130"/>
      <c r="U1130"/>
      <c r="V1130" s="45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 s="45"/>
      <c r="T1131"/>
      <c r="U1131"/>
      <c r="V1131" s="45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 s="45"/>
      <c r="T1132"/>
      <c r="U1132"/>
      <c r="V1132" s="45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 s="45"/>
      <c r="T1133"/>
      <c r="U1133"/>
      <c r="V1133" s="45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 s="45"/>
      <c r="T1134"/>
      <c r="U1134"/>
      <c r="V1134" s="45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 s="45"/>
      <c r="T1135"/>
      <c r="U1135"/>
      <c r="V1135" s="4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 s="45"/>
      <c r="T1136"/>
      <c r="U1136"/>
      <c r="V1136" s="45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 s="45"/>
      <c r="T1137"/>
      <c r="U1137"/>
      <c r="V1137" s="45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 s="45"/>
      <c r="T1138"/>
      <c r="U1138"/>
      <c r="V1138" s="45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 s="45"/>
      <c r="T1139"/>
      <c r="U1139"/>
      <c r="V1139" s="45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 s="45"/>
      <c r="T1140"/>
      <c r="U1140"/>
      <c r="V1140" s="45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 s="45"/>
      <c r="T1141"/>
      <c r="U1141"/>
      <c r="V1141" s="45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 s="45"/>
      <c r="T1142"/>
      <c r="U1142"/>
      <c r="V1142" s="45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 s="45"/>
      <c r="T1143"/>
      <c r="U1143"/>
      <c r="V1143" s="45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 s="45"/>
      <c r="T1144"/>
      <c r="U1144"/>
      <c r="V1144" s="45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 s="45"/>
      <c r="T1145"/>
      <c r="U1145"/>
      <c r="V1145" s="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 s="45"/>
      <c r="T1146"/>
      <c r="U1146"/>
      <c r="V1146" s="45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 s="45"/>
      <c r="T1147"/>
      <c r="U1147"/>
      <c r="V1147" s="45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 s="45"/>
      <c r="T1148"/>
      <c r="U1148"/>
      <c r="V1148" s="45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 s="45"/>
      <c r="T1149"/>
      <c r="U1149"/>
      <c r="V1149" s="45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 s="45"/>
      <c r="T1150"/>
      <c r="U1150"/>
      <c r="V1150" s="45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 s="45"/>
      <c r="T1151"/>
      <c r="U1151"/>
      <c r="V1151" s="45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 s="45"/>
      <c r="T1152"/>
      <c r="U1152"/>
      <c r="V1152" s="45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 s="45"/>
      <c r="T1153"/>
      <c r="U1153"/>
      <c r="V1153" s="45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 s="45"/>
      <c r="T1154"/>
      <c r="U1154"/>
      <c r="V1154" s="45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 s="45"/>
      <c r="T1155"/>
      <c r="U1155"/>
      <c r="V1155" s="4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 s="45"/>
      <c r="T1156"/>
      <c r="U1156"/>
      <c r="V1156" s="45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 s="45"/>
      <c r="T1157"/>
      <c r="U1157"/>
      <c r="V1157" s="45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 s="45"/>
      <c r="T1158"/>
      <c r="U1158"/>
      <c r="V1158" s="45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 s="45"/>
      <c r="T1159"/>
      <c r="U1159"/>
      <c r="V1159" s="45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 s="45"/>
      <c r="T1160"/>
      <c r="U1160"/>
      <c r="V1160" s="45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 s="45"/>
      <c r="T1161"/>
      <c r="U1161"/>
      <c r="V1161" s="45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 s="45"/>
      <c r="T1162"/>
      <c r="U1162"/>
      <c r="V1162" s="45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 s="45"/>
      <c r="T1163"/>
      <c r="U1163"/>
      <c r="V1163" s="45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 s="45"/>
      <c r="T1164"/>
      <c r="U1164"/>
      <c r="V1164" s="45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 s="45"/>
      <c r="T1165"/>
      <c r="U1165"/>
      <c r="V1165" s="4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 s="45"/>
      <c r="T1166"/>
      <c r="U1166"/>
      <c r="V1166" s="45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 s="45"/>
      <c r="T1167"/>
      <c r="U1167"/>
      <c r="V1167" s="45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 s="45"/>
      <c r="T1168"/>
      <c r="U1168"/>
      <c r="V1168" s="45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 s="45"/>
      <c r="T1169"/>
      <c r="U1169"/>
      <c r="V1169" s="45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 s="45"/>
      <c r="T1170"/>
      <c r="U1170"/>
      <c r="V1170" s="45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 s="45"/>
      <c r="T1171"/>
      <c r="U1171"/>
      <c r="V1171" s="45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 s="45"/>
      <c r="T1172"/>
      <c r="U1172"/>
      <c r="V1172" s="45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 s="45"/>
      <c r="T1173"/>
      <c r="U1173"/>
      <c r="V1173" s="45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 s="45"/>
      <c r="T1174"/>
      <c r="U1174"/>
      <c r="V1174" s="45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 s="45"/>
      <c r="T1175"/>
      <c r="U1175"/>
      <c r="V1175" s="4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 s="45"/>
      <c r="T1176"/>
      <c r="U1176"/>
      <c r="V1176" s="45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 s="45"/>
      <c r="T1177"/>
      <c r="U1177"/>
      <c r="V1177" s="45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 s="45"/>
      <c r="T1178"/>
      <c r="U1178"/>
      <c r="V1178" s="45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 s="45"/>
      <c r="T1179"/>
      <c r="U1179"/>
      <c r="V1179" s="45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 s="45"/>
      <c r="T1180"/>
      <c r="U1180"/>
      <c r="V1180" s="45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 s="45"/>
      <c r="T1181"/>
      <c r="U1181"/>
      <c r="V1181" s="45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 s="45"/>
      <c r="T1182"/>
      <c r="U1182"/>
      <c r="V1182" s="45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 s="45"/>
      <c r="T1183"/>
      <c r="U1183"/>
      <c r="V1183" s="45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 s="45"/>
      <c r="T1184"/>
      <c r="U1184"/>
      <c r="V1184" s="45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 s="45"/>
      <c r="T1185"/>
      <c r="U1185"/>
      <c r="V1185" s="4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 s="45"/>
      <c r="T1186"/>
      <c r="U1186"/>
      <c r="V1186" s="45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 s="45"/>
      <c r="T1187"/>
      <c r="U1187"/>
      <c r="V1187" s="45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 s="45"/>
      <c r="T1188"/>
      <c r="U1188"/>
      <c r="V1188" s="45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45"/>
      <c r="T1189"/>
      <c r="U1189"/>
      <c r="V1189" s="45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45"/>
      <c r="T1190"/>
      <c r="U1190"/>
      <c r="V1190" s="45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 s="45"/>
      <c r="T1191"/>
      <c r="U1191"/>
      <c r="V1191" s="45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 s="45"/>
      <c r="T1192"/>
      <c r="U1192"/>
      <c r="V1192" s="45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 s="45"/>
      <c r="T1193"/>
      <c r="U1193"/>
      <c r="V1193" s="45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 s="45"/>
      <c r="T1194"/>
      <c r="U1194"/>
      <c r="V1194" s="45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s="45"/>
      <c r="T1195"/>
      <c r="U1195"/>
      <c r="V1195" s="4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 s="45"/>
      <c r="T1196"/>
      <c r="U1196"/>
      <c r="V1196" s="45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 s="45"/>
      <c r="T1197"/>
      <c r="U1197"/>
      <c r="V1197" s="45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 s="45"/>
      <c r="T1198"/>
      <c r="U1198"/>
      <c r="V1198" s="45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 s="45"/>
      <c r="T1199"/>
      <c r="U1199"/>
      <c r="V1199" s="45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 s="45"/>
      <c r="T1200"/>
      <c r="U1200"/>
      <c r="V1200" s="45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 s="45"/>
      <c r="T1201"/>
      <c r="U1201"/>
      <c r="V1201" s="45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 s="45"/>
      <c r="T1202"/>
      <c r="U1202"/>
      <c r="V1202" s="45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 s="45"/>
      <c r="T1203"/>
      <c r="U1203"/>
      <c r="V1203" s="45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 s="45"/>
      <c r="T1204"/>
      <c r="U1204"/>
      <c r="V1204" s="45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 s="45"/>
      <c r="T1205"/>
      <c r="U1205"/>
      <c r="V1205" s="4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 s="45"/>
      <c r="T1206"/>
      <c r="U1206"/>
      <c r="V1206" s="45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 s="45"/>
      <c r="T1207"/>
      <c r="U1207"/>
      <c r="V1207" s="45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 s="45"/>
      <c r="T1208"/>
      <c r="U1208"/>
      <c r="V1208" s="45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 s="45"/>
      <c r="T1209"/>
      <c r="U1209"/>
      <c r="V1209" s="45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 s="45"/>
      <c r="T1210"/>
      <c r="U1210"/>
      <c r="V1210" s="45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 s="45"/>
      <c r="T1211"/>
      <c r="U1211"/>
      <c r="V1211" s="45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 s="45"/>
      <c r="T1212"/>
      <c r="U1212"/>
      <c r="V1212" s="45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 s="45"/>
      <c r="T1213"/>
      <c r="U1213"/>
      <c r="V1213" s="45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 s="45"/>
      <c r="T1214"/>
      <c r="U1214"/>
      <c r="V1214" s="45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 s="45"/>
      <c r="T1215"/>
      <c r="U1215"/>
      <c r="V1215" s="4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 s="45"/>
      <c r="T1216"/>
      <c r="U1216"/>
      <c r="V1216" s="45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 s="45"/>
      <c r="T1217"/>
      <c r="U1217"/>
      <c r="V1217" s="45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 s="45"/>
      <c r="T1218"/>
      <c r="U1218"/>
      <c r="V1218" s="45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 s="45"/>
      <c r="T1219"/>
      <c r="U1219"/>
      <c r="V1219" s="45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 s="45"/>
      <c r="T1220"/>
      <c r="U1220"/>
      <c r="V1220" s="45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 s="45"/>
      <c r="T1221"/>
      <c r="U1221"/>
      <c r="V1221" s="45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 s="45"/>
      <c r="T1222"/>
      <c r="U1222"/>
      <c r="V1222" s="45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 s="45"/>
      <c r="T1223"/>
      <c r="U1223"/>
      <c r="V1223" s="45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 s="45"/>
      <c r="T1224"/>
      <c r="U1224"/>
      <c r="V1224" s="45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 s="45"/>
      <c r="T1225"/>
      <c r="U1225"/>
      <c r="V1225" s="4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 s="45"/>
      <c r="T1226"/>
      <c r="U1226"/>
      <c r="V1226" s="45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 s="45"/>
      <c r="T1227"/>
      <c r="U1227"/>
      <c r="V1227" s="45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 s="45"/>
      <c r="T1228"/>
      <c r="U1228"/>
      <c r="V1228" s="45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 s="45"/>
      <c r="T1229"/>
      <c r="U1229"/>
      <c r="V1229" s="45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 s="45"/>
      <c r="T1230"/>
      <c r="U1230"/>
      <c r="V1230" s="45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 s="45"/>
      <c r="T1231"/>
      <c r="U1231"/>
      <c r="V1231" s="45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 s="45"/>
      <c r="T1232"/>
      <c r="U1232"/>
      <c r="V1232" s="45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 s="45"/>
      <c r="T1233"/>
      <c r="U1233"/>
      <c r="V1233" s="45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 s="45"/>
      <c r="T1234"/>
      <c r="U1234"/>
      <c r="V1234" s="45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 s="45"/>
      <c r="T1235"/>
      <c r="U1235"/>
      <c r="V1235" s="4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 s="45"/>
      <c r="T1236"/>
      <c r="U1236"/>
      <c r="V1236" s="45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 s="45"/>
      <c r="T1237"/>
      <c r="U1237"/>
      <c r="V1237" s="45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 s="45"/>
      <c r="T1238"/>
      <c r="U1238"/>
      <c r="V1238" s="45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 s="45"/>
      <c r="T1239"/>
      <c r="U1239"/>
      <c r="V1239" s="45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 s="45"/>
      <c r="T1240"/>
      <c r="U1240"/>
      <c r="V1240" s="45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 s="45"/>
      <c r="T1241"/>
      <c r="U1241"/>
      <c r="V1241" s="45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 s="45"/>
      <c r="T1242"/>
      <c r="U1242"/>
      <c r="V1242" s="45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 s="45"/>
      <c r="T1243"/>
      <c r="U1243"/>
      <c r="V1243" s="45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 s="45"/>
      <c r="T1244"/>
      <c r="U1244"/>
      <c r="V1244" s="45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 s="45"/>
      <c r="T1245"/>
      <c r="U1245"/>
      <c r="V1245" s="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 s="45"/>
      <c r="T1246"/>
      <c r="U1246"/>
      <c r="V1246" s="45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 s="45"/>
      <c r="T1247"/>
      <c r="U1247"/>
      <c r="V1247" s="45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 s="45"/>
      <c r="T1248"/>
      <c r="U1248"/>
      <c r="V1248" s="45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 s="45"/>
      <c r="T1249"/>
      <c r="U1249"/>
      <c r="V1249" s="45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 s="45"/>
      <c r="T1250"/>
      <c r="U1250"/>
      <c r="V1250" s="45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 s="45"/>
      <c r="T1251"/>
      <c r="U1251"/>
      <c r="V1251" s="45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 s="45"/>
      <c r="T1252"/>
      <c r="U1252"/>
      <c r="V1252" s="45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 s="45"/>
      <c r="T1253"/>
      <c r="U1253"/>
      <c r="V1253" s="45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 s="45"/>
      <c r="T1254"/>
      <c r="U1254"/>
      <c r="V1254" s="45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 s="45"/>
      <c r="T1255"/>
      <c r="U1255"/>
      <c r="V1255" s="4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 s="45"/>
      <c r="T1256"/>
      <c r="U1256"/>
      <c r="V1256" s="45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 s="45"/>
      <c r="T1257"/>
      <c r="U1257"/>
      <c r="V1257" s="45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 s="45"/>
      <c r="T1258"/>
      <c r="U1258"/>
      <c r="V1258" s="45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 s="45"/>
      <c r="T1259"/>
      <c r="U1259"/>
      <c r="V1259" s="45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 s="45"/>
      <c r="T1260"/>
      <c r="U1260"/>
      <c r="V1260" s="45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 s="45"/>
      <c r="T1261"/>
      <c r="U1261"/>
      <c r="V1261" s="45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 s="45"/>
      <c r="T1262"/>
      <c r="U1262"/>
      <c r="V1262" s="45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 s="45"/>
      <c r="T1263"/>
      <c r="U1263"/>
      <c r="V1263" s="45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 s="45"/>
      <c r="T1264"/>
      <c r="U1264"/>
      <c r="V1264" s="45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 s="45"/>
      <c r="T1265"/>
      <c r="U1265"/>
      <c r="V1265" s="4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 s="45"/>
      <c r="T1266"/>
      <c r="U1266"/>
      <c r="V1266" s="45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 s="45"/>
      <c r="T1267"/>
      <c r="U1267"/>
      <c r="V1267" s="45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 s="45"/>
      <c r="T1268"/>
      <c r="U1268"/>
      <c r="V1268" s="45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 s="45"/>
      <c r="T1269"/>
      <c r="U1269"/>
      <c r="V1269" s="45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 s="45"/>
      <c r="T1270"/>
      <c r="U1270"/>
      <c r="V1270" s="45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 s="45"/>
      <c r="T1271"/>
      <c r="U1271"/>
      <c r="V1271" s="45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 s="45"/>
      <c r="T1272"/>
      <c r="U1272"/>
      <c r="V1272" s="45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 s="45"/>
      <c r="T1273"/>
      <c r="U1273"/>
      <c r="V1273" s="45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 s="45"/>
      <c r="T1274"/>
      <c r="U1274"/>
      <c r="V1274" s="45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 s="45"/>
      <c r="T1275"/>
      <c r="U1275"/>
      <c r="V1275" s="4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 s="45"/>
      <c r="T1276"/>
      <c r="U1276"/>
      <c r="V1276" s="45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 s="45"/>
      <c r="T1277"/>
      <c r="U1277"/>
      <c r="V1277" s="45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 s="45"/>
      <c r="T1278"/>
      <c r="U1278"/>
      <c r="V1278" s="45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 s="45"/>
      <c r="T1279"/>
      <c r="U1279"/>
      <c r="V1279" s="45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 s="45"/>
      <c r="T1280"/>
      <c r="U1280"/>
      <c r="V1280" s="45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 s="45"/>
      <c r="T1281"/>
      <c r="U1281"/>
      <c r="V1281" s="45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 s="45"/>
      <c r="T1282"/>
      <c r="U1282"/>
      <c r="V1282" s="45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 s="45"/>
      <c r="T1283"/>
      <c r="U1283"/>
      <c r="V1283" s="45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 s="45"/>
      <c r="T1284"/>
      <c r="U1284"/>
      <c r="V1284" s="45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 s="45"/>
      <c r="T1285"/>
      <c r="U1285"/>
      <c r="V1285" s="4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 s="45"/>
      <c r="T1286"/>
      <c r="U1286"/>
      <c r="V1286" s="45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 s="45"/>
      <c r="T1287"/>
      <c r="U1287"/>
      <c r="V1287" s="45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 s="45"/>
      <c r="T1288"/>
      <c r="U1288"/>
      <c r="V1288" s="45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 s="45"/>
      <c r="T1289"/>
      <c r="U1289"/>
      <c r="V1289" s="45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 s="45"/>
      <c r="T1290"/>
      <c r="U1290"/>
      <c r="V1290" s="45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 s="45"/>
      <c r="T1291"/>
      <c r="U1291"/>
      <c r="V1291" s="45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 s="45"/>
      <c r="T1292"/>
      <c r="U1292"/>
      <c r="V1292" s="45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 s="45"/>
      <c r="T1293"/>
      <c r="U1293"/>
      <c r="V1293" s="45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 s="45"/>
      <c r="T1294"/>
      <c r="U1294"/>
      <c r="V1294" s="45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 s="45"/>
      <c r="T1295"/>
      <c r="U1295"/>
      <c r="V1295" s="4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 s="45"/>
      <c r="T1296"/>
      <c r="U1296"/>
      <c r="V1296" s="45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 s="45"/>
      <c r="T1297"/>
      <c r="U1297"/>
      <c r="V1297" s="45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 s="45"/>
      <c r="T1298"/>
      <c r="U1298"/>
      <c r="V1298" s="45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 s="45"/>
      <c r="T1299"/>
      <c r="U1299"/>
      <c r="V1299" s="45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 s="45"/>
      <c r="T1300"/>
      <c r="U1300"/>
      <c r="V1300" s="45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 s="45"/>
      <c r="T1301"/>
      <c r="U1301"/>
      <c r="V1301" s="45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 s="45"/>
      <c r="T1302"/>
      <c r="U1302"/>
      <c r="V1302" s="45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 s="45"/>
      <c r="T1303"/>
      <c r="U1303"/>
      <c r="V1303" s="45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 s="45"/>
      <c r="T1304"/>
      <c r="U1304"/>
      <c r="V1304" s="45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 s="45"/>
      <c r="T1305"/>
      <c r="U1305"/>
      <c r="V1305" s="4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 s="45"/>
      <c r="T1306"/>
      <c r="U1306"/>
      <c r="V1306" s="45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 s="45"/>
      <c r="T1307"/>
      <c r="U1307"/>
      <c r="V1307" s="45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 s="45"/>
      <c r="T1308"/>
      <c r="U1308"/>
      <c r="V1308" s="45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 s="45"/>
      <c r="T1309"/>
      <c r="U1309"/>
      <c r="V1309" s="45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 s="45"/>
      <c r="T1310"/>
      <c r="U1310"/>
      <c r="V1310" s="45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 s="45"/>
      <c r="T1311"/>
      <c r="U1311"/>
      <c r="V1311" s="45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 s="45"/>
      <c r="T1312"/>
      <c r="U1312"/>
      <c r="V1312" s="45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 s="45"/>
      <c r="T1313"/>
      <c r="U1313"/>
      <c r="V1313" s="45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 s="45"/>
      <c r="T1314"/>
      <c r="U1314"/>
      <c r="V1314" s="45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 s="45"/>
      <c r="T1315"/>
      <c r="U1315"/>
      <c r="V1315" s="4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 s="45"/>
      <c r="T1316"/>
      <c r="U1316"/>
      <c r="V1316" s="45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 s="45"/>
      <c r="T1317"/>
      <c r="U1317"/>
      <c r="V1317" s="45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 s="45"/>
      <c r="T1318"/>
      <c r="U1318"/>
      <c r="V1318" s="45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 s="45"/>
      <c r="T1319"/>
      <c r="U1319"/>
      <c r="V1319" s="45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 s="45"/>
      <c r="T1320"/>
      <c r="U1320"/>
      <c r="V1320" s="45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 s="45"/>
      <c r="T1321"/>
      <c r="U1321"/>
      <c r="V1321" s="45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 s="45"/>
      <c r="T1322"/>
      <c r="U1322"/>
      <c r="V1322" s="45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 s="45"/>
      <c r="T1323"/>
      <c r="U1323"/>
      <c r="V1323" s="45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 s="45"/>
      <c r="T1324"/>
      <c r="U1324"/>
      <c r="V1324" s="45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 s="45"/>
      <c r="T1325"/>
      <c r="U1325"/>
      <c r="V1325" s="4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 s="45"/>
      <c r="T1326"/>
      <c r="U1326"/>
      <c r="V1326" s="45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 s="45"/>
      <c r="T1327"/>
      <c r="U1327"/>
      <c r="V1327" s="45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 s="45"/>
      <c r="T1328"/>
      <c r="U1328"/>
      <c r="V1328" s="45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 s="45"/>
      <c r="T1329"/>
      <c r="U1329"/>
      <c r="V1329" s="45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 s="45"/>
      <c r="T1330"/>
      <c r="U1330"/>
      <c r="V1330" s="45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 s="45"/>
      <c r="T1331"/>
      <c r="U1331"/>
      <c r="V1331" s="45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 s="45"/>
      <c r="T1332"/>
      <c r="U1332"/>
      <c r="V1332" s="45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 s="45"/>
      <c r="T1333"/>
      <c r="U1333"/>
      <c r="V1333" s="45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 s="45"/>
      <c r="T1334"/>
      <c r="U1334"/>
      <c r="V1334" s="45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 s="45"/>
      <c r="T1335"/>
      <c r="U1335"/>
      <c r="V1335" s="4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 s="45"/>
      <c r="T1336"/>
      <c r="U1336"/>
      <c r="V1336" s="45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 s="45"/>
      <c r="T1337"/>
      <c r="U1337"/>
      <c r="V1337" s="45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 s="45"/>
      <c r="T1338"/>
      <c r="U1338"/>
      <c r="V1338" s="45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 s="45"/>
      <c r="T1339"/>
      <c r="U1339"/>
      <c r="V1339" s="45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 s="45"/>
      <c r="T1340"/>
      <c r="U1340"/>
      <c r="V1340" s="45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 s="45"/>
      <c r="T1341"/>
      <c r="U1341"/>
      <c r="V1341" s="45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 s="45"/>
      <c r="T1342"/>
      <c r="U1342"/>
      <c r="V1342" s="45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 s="45"/>
      <c r="T1343"/>
      <c r="U1343"/>
      <c r="V1343" s="45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 s="45"/>
      <c r="T1344"/>
      <c r="U1344"/>
      <c r="V1344" s="45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 s="45"/>
      <c r="T1345"/>
      <c r="U1345"/>
      <c r="V1345" s="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 s="45"/>
      <c r="T1346"/>
      <c r="U1346"/>
      <c r="V1346" s="45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 s="45"/>
      <c r="T1347"/>
      <c r="U1347"/>
      <c r="V1347" s="45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 s="45"/>
      <c r="T1348"/>
      <c r="U1348"/>
      <c r="V1348" s="45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 s="45"/>
      <c r="T1349"/>
      <c r="U1349"/>
      <c r="V1349" s="45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 s="45"/>
      <c r="T1350"/>
      <c r="U1350"/>
      <c r="V1350" s="45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 s="45"/>
      <c r="T1351"/>
      <c r="U1351"/>
      <c r="V1351" s="45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 s="45"/>
      <c r="T1352"/>
      <c r="U1352"/>
      <c r="V1352" s="45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 s="45"/>
      <c r="T1353"/>
      <c r="U1353"/>
      <c r="V1353" s="45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 s="45"/>
      <c r="T1354"/>
      <c r="U1354"/>
      <c r="V1354" s="45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 s="45"/>
      <c r="T1355"/>
      <c r="U1355"/>
      <c r="V1355" s="4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 s="45"/>
      <c r="T1356"/>
      <c r="U1356"/>
      <c r="V1356" s="45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 s="45"/>
      <c r="T1357"/>
      <c r="U1357"/>
      <c r="V1357" s="45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 s="45"/>
      <c r="T1358"/>
      <c r="U1358"/>
      <c r="V1358" s="45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 s="45"/>
      <c r="T1359"/>
      <c r="U1359"/>
      <c r="V1359" s="45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 s="45"/>
      <c r="T1360"/>
      <c r="U1360"/>
      <c r="V1360" s="45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 s="45"/>
      <c r="T1361"/>
      <c r="U1361"/>
      <c r="V1361" s="45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 s="45"/>
      <c r="T1362"/>
      <c r="U1362"/>
      <c r="V1362" s="45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 s="45"/>
      <c r="T1363"/>
      <c r="U1363"/>
      <c r="V1363" s="45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 s="45"/>
      <c r="T1364"/>
      <c r="U1364"/>
      <c r="V1364" s="45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 s="45"/>
      <c r="T1365"/>
      <c r="U1365"/>
      <c r="V1365" s="4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 s="45"/>
      <c r="T1366"/>
      <c r="U1366"/>
      <c r="V1366" s="45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 s="45"/>
      <c r="T1367"/>
      <c r="U1367"/>
      <c r="V1367" s="45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 s="45"/>
      <c r="T1368"/>
      <c r="U1368"/>
      <c r="V1368" s="45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 s="45"/>
      <c r="T1369"/>
      <c r="U1369"/>
      <c r="V1369" s="45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 s="45"/>
      <c r="T1370"/>
      <c r="U1370"/>
      <c r="V1370" s="45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 s="45"/>
      <c r="T1371"/>
      <c r="U1371"/>
      <c r="V1371" s="45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 s="45"/>
      <c r="T1372"/>
      <c r="U1372"/>
      <c r="V1372" s="45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 s="45"/>
      <c r="T1373"/>
      <c r="U1373"/>
      <c r="V1373" s="45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 s="45"/>
      <c r="T1374"/>
      <c r="U1374"/>
      <c r="V1374" s="45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 s="45"/>
      <c r="T1375"/>
      <c r="U1375"/>
      <c r="V1375" s="4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 s="45"/>
      <c r="T1376"/>
      <c r="U1376"/>
      <c r="V1376" s="45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 s="45"/>
      <c r="T1377"/>
      <c r="U1377"/>
      <c r="V1377" s="45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 s="45"/>
      <c r="T1378"/>
      <c r="U1378"/>
      <c r="V1378" s="45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 s="45"/>
      <c r="T1379"/>
      <c r="U1379"/>
      <c r="V1379" s="45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 s="45"/>
      <c r="T1380"/>
      <c r="U1380"/>
      <c r="V1380" s="45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 s="45"/>
      <c r="T1381"/>
      <c r="U1381"/>
      <c r="V1381" s="45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 s="45"/>
      <c r="T1382"/>
      <c r="U1382"/>
      <c r="V1382" s="45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 s="45"/>
      <c r="T1383"/>
      <c r="U1383"/>
      <c r="V1383" s="45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 s="45"/>
      <c r="T1384"/>
      <c r="U1384"/>
      <c r="V1384" s="45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 s="45"/>
      <c r="T1385"/>
      <c r="U1385"/>
      <c r="V1385" s="4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 s="45"/>
      <c r="T1386"/>
      <c r="U1386"/>
      <c r="V1386" s="45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 s="45"/>
      <c r="T1387"/>
      <c r="U1387"/>
      <c r="V1387" s="45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 s="45"/>
      <c r="T1388"/>
      <c r="U1388"/>
      <c r="V1388" s="45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 s="45"/>
      <c r="T1389"/>
      <c r="U1389"/>
      <c r="V1389" s="45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 s="45"/>
      <c r="T1390"/>
      <c r="U1390"/>
      <c r="V1390" s="45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 s="45"/>
      <c r="T1391"/>
      <c r="U1391"/>
      <c r="V1391" s="45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 s="45"/>
      <c r="T1392"/>
      <c r="U1392"/>
      <c r="V1392" s="45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 s="45"/>
      <c r="T1393"/>
      <c r="U1393"/>
      <c r="V1393" s="45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 s="45"/>
      <c r="T1394"/>
      <c r="U1394"/>
      <c r="V1394" s="45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 s="45"/>
      <c r="T1395"/>
      <c r="U1395"/>
      <c r="V1395" s="4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 s="45"/>
      <c r="T1396"/>
      <c r="U1396"/>
      <c r="V1396" s="45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 s="45"/>
      <c r="T1397"/>
      <c r="U1397"/>
      <c r="V1397" s="45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 s="45"/>
      <c r="T1398"/>
      <c r="U1398"/>
      <c r="V1398" s="45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 s="45"/>
      <c r="T1399"/>
      <c r="U1399"/>
      <c r="V1399" s="45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 s="45"/>
      <c r="T1400"/>
      <c r="U1400"/>
      <c r="V1400" s="45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 s="45"/>
      <c r="T1401"/>
      <c r="U1401"/>
      <c r="V1401" s="45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 s="45"/>
      <c r="T1402"/>
      <c r="U1402"/>
      <c r="V1402" s="45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 s="45"/>
      <c r="T1403"/>
      <c r="U1403"/>
      <c r="V1403" s="45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 s="45"/>
      <c r="T1404"/>
      <c r="U1404"/>
      <c r="V1404" s="45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 s="45"/>
      <c r="T1405"/>
      <c r="U1405"/>
      <c r="V1405" s="4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 s="45"/>
      <c r="T1406"/>
      <c r="U1406"/>
      <c r="V1406" s="45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 s="45"/>
      <c r="T1407"/>
      <c r="U1407"/>
      <c r="V1407" s="45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 s="45"/>
      <c r="T1408"/>
      <c r="U1408"/>
      <c r="V1408" s="45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 s="45"/>
      <c r="T1409"/>
      <c r="U1409"/>
      <c r="V1409" s="45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 s="45"/>
      <c r="T1410"/>
      <c r="U1410"/>
      <c r="V1410" s="45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 s="45"/>
      <c r="T1411"/>
      <c r="U1411"/>
      <c r="V1411" s="45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 s="45"/>
      <c r="T1412"/>
      <c r="U1412"/>
      <c r="V1412" s="45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 s="45"/>
      <c r="T1413"/>
      <c r="U1413"/>
      <c r="V1413" s="45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 s="45"/>
      <c r="T1414"/>
      <c r="U1414"/>
      <c r="V1414" s="45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 s="45"/>
      <c r="T1415"/>
      <c r="U1415"/>
      <c r="V1415" s="4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 s="45"/>
      <c r="T1416"/>
      <c r="U1416"/>
      <c r="V1416" s="45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 s="45"/>
      <c r="T1417"/>
      <c r="U1417"/>
      <c r="V1417" s="45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 s="45"/>
      <c r="T1418"/>
      <c r="U1418"/>
      <c r="V1418" s="45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 s="45"/>
      <c r="T1419"/>
      <c r="U1419"/>
      <c r="V1419" s="45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 s="45"/>
      <c r="T1420"/>
      <c r="U1420"/>
      <c r="V1420" s="45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 s="45"/>
      <c r="T1421"/>
      <c r="U1421"/>
      <c r="V1421" s="45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 s="45"/>
      <c r="T1422"/>
      <c r="U1422"/>
      <c r="V1422" s="45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 s="45"/>
      <c r="T1423"/>
      <c r="U1423"/>
      <c r="V1423" s="45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 s="45"/>
      <c r="T1424"/>
      <c r="U1424"/>
      <c r="V1424" s="45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 s="45"/>
      <c r="T1425"/>
      <c r="U1425"/>
      <c r="V1425" s="4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 s="45"/>
      <c r="T1426"/>
      <c r="U1426"/>
      <c r="V1426" s="45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 s="45"/>
      <c r="T1427"/>
      <c r="U1427"/>
      <c r="V1427" s="45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 s="45"/>
      <c r="T1428"/>
      <c r="U1428"/>
      <c r="V1428" s="45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 s="45"/>
      <c r="T1429"/>
      <c r="U1429"/>
      <c r="V1429" s="45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 s="45"/>
      <c r="T1430"/>
      <c r="U1430"/>
      <c r="V1430" s="45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 s="45"/>
      <c r="T1431"/>
      <c r="U1431"/>
      <c r="V1431" s="45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 s="45"/>
      <c r="T1432"/>
      <c r="U1432"/>
      <c r="V1432" s="45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 s="45"/>
      <c r="T1433"/>
      <c r="U1433"/>
      <c r="V1433" s="45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 s="45"/>
      <c r="T1434"/>
      <c r="U1434"/>
      <c r="V1434" s="45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 s="45"/>
      <c r="T1435"/>
      <c r="U1435"/>
      <c r="V1435" s="4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 s="45"/>
      <c r="T1436"/>
      <c r="U1436"/>
      <c r="V1436" s="45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 s="45"/>
      <c r="T1437"/>
      <c r="U1437"/>
      <c r="V1437" s="45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 s="45"/>
      <c r="T1438"/>
      <c r="U1438"/>
      <c r="V1438" s="45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 s="45"/>
      <c r="T1439"/>
      <c r="U1439"/>
      <c r="V1439" s="45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 s="45"/>
      <c r="T1440"/>
      <c r="U1440"/>
      <c r="V1440" s="45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 s="45"/>
      <c r="T1441"/>
      <c r="U1441"/>
      <c r="V1441" s="45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 s="45"/>
      <c r="T1442"/>
      <c r="U1442"/>
      <c r="V1442" s="45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 s="45"/>
      <c r="T1443"/>
      <c r="U1443"/>
      <c r="V1443" s="45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 s="45"/>
      <c r="T1444"/>
      <c r="U1444"/>
      <c r="V1444" s="45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 s="45"/>
      <c r="T1445"/>
      <c r="U1445"/>
      <c r="V1445" s="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 s="45"/>
      <c r="T1446"/>
      <c r="U1446"/>
      <c r="V1446" s="45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 s="45"/>
      <c r="T1447"/>
      <c r="U1447"/>
      <c r="V1447" s="45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 s="45"/>
      <c r="T1448"/>
      <c r="U1448"/>
      <c r="V1448" s="45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 s="45"/>
      <c r="T1449"/>
      <c r="U1449"/>
      <c r="V1449" s="45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 s="45"/>
      <c r="T1450"/>
      <c r="U1450"/>
      <c r="V1450" s="45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 s="45"/>
      <c r="T1451"/>
      <c r="U1451"/>
      <c r="V1451" s="45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 s="45"/>
      <c r="T1452"/>
      <c r="U1452"/>
      <c r="V1452" s="45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 s="45"/>
      <c r="T1453"/>
      <c r="U1453"/>
      <c r="V1453" s="45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 s="45"/>
      <c r="T1454"/>
      <c r="U1454"/>
      <c r="V1454" s="45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 s="45"/>
      <c r="T1455"/>
      <c r="U1455"/>
      <c r="V1455" s="4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 s="45"/>
      <c r="T1456"/>
      <c r="U1456"/>
      <c r="V1456" s="45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 s="45"/>
      <c r="T1457"/>
      <c r="U1457"/>
      <c r="V1457" s="45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 s="45"/>
      <c r="T1458"/>
      <c r="U1458"/>
      <c r="V1458" s="45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 s="45"/>
      <c r="T1459"/>
      <c r="U1459"/>
      <c r="V1459" s="45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 s="45"/>
      <c r="T1460"/>
      <c r="U1460"/>
      <c r="V1460" s="45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 s="45"/>
      <c r="T1461"/>
      <c r="U1461"/>
      <c r="V1461" s="45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 s="45"/>
      <c r="T1462"/>
      <c r="U1462"/>
      <c r="V1462" s="45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 s="45"/>
      <c r="T1463"/>
      <c r="U1463"/>
      <c r="V1463" s="45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 s="45"/>
      <c r="T1464"/>
      <c r="U1464"/>
      <c r="V1464" s="45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 s="45"/>
      <c r="T1465"/>
      <c r="U1465"/>
      <c r="V1465" s="4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 s="45"/>
      <c r="T1466"/>
      <c r="U1466"/>
      <c r="V1466" s="45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 s="45"/>
      <c r="T1467"/>
      <c r="U1467"/>
      <c r="V1467" s="45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 s="45"/>
      <c r="T1468"/>
      <c r="U1468"/>
      <c r="V1468" s="45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 s="45"/>
      <c r="T1469"/>
      <c r="U1469"/>
      <c r="V1469" s="45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 s="45"/>
      <c r="T1470"/>
      <c r="U1470"/>
      <c r="V1470" s="45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 s="45"/>
      <c r="T1471"/>
      <c r="U1471"/>
      <c r="V1471" s="45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 s="45"/>
      <c r="T1472"/>
      <c r="U1472"/>
      <c r="V1472" s="45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 s="45"/>
      <c r="T1473"/>
      <c r="U1473"/>
      <c r="V1473" s="45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 s="45"/>
      <c r="T1474"/>
      <c r="U1474"/>
      <c r="V1474" s="45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 s="45"/>
      <c r="T1475"/>
      <c r="U1475"/>
      <c r="V1475" s="4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 s="45"/>
      <c r="T1476"/>
      <c r="U1476"/>
      <c r="V1476" s="45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 s="45"/>
      <c r="T1477"/>
      <c r="U1477"/>
      <c r="V1477" s="45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 s="45"/>
      <c r="T1478"/>
      <c r="U1478"/>
      <c r="V1478" s="45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 s="45"/>
      <c r="T1479"/>
      <c r="U1479"/>
      <c r="V1479" s="45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 s="45"/>
      <c r="T1480"/>
      <c r="U1480"/>
      <c r="V1480" s="45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 s="45"/>
      <c r="T1481"/>
      <c r="U1481"/>
      <c r="V1481" s="45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 s="45"/>
      <c r="T1482"/>
      <c r="U1482"/>
      <c r="V1482" s="45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 s="45"/>
      <c r="T1483"/>
      <c r="U1483"/>
      <c r="V1483" s="45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 s="45"/>
      <c r="T1484"/>
      <c r="U1484"/>
      <c r="V1484" s="45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 s="45"/>
      <c r="T1485"/>
      <c r="U1485"/>
      <c r="V1485" s="4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 s="45"/>
      <c r="T1486"/>
      <c r="U1486"/>
      <c r="V1486" s="45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 s="45"/>
      <c r="T1487"/>
      <c r="U1487"/>
      <c r="V1487" s="45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 s="45"/>
      <c r="T1488"/>
      <c r="U1488"/>
      <c r="V1488" s="45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 s="45"/>
      <c r="T1489"/>
      <c r="U1489"/>
      <c r="V1489" s="45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 s="45"/>
      <c r="T1490"/>
      <c r="U1490"/>
      <c r="V1490" s="45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 s="45"/>
      <c r="T1491"/>
      <c r="U1491"/>
      <c r="V1491" s="45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 s="45"/>
      <c r="T1492"/>
      <c r="U1492"/>
      <c r="V1492" s="45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 s="45"/>
      <c r="T1493"/>
      <c r="U1493"/>
      <c r="V1493" s="45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 s="45"/>
      <c r="T1494"/>
      <c r="U1494"/>
      <c r="V1494" s="45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 s="45"/>
      <c r="T1495"/>
      <c r="U1495"/>
      <c r="V1495" s="4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 s="45"/>
      <c r="T1496"/>
      <c r="U1496"/>
      <c r="V1496" s="45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 s="45"/>
      <c r="T1497"/>
      <c r="U1497"/>
      <c r="V1497" s="45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 s="45"/>
      <c r="T1498"/>
      <c r="U1498"/>
      <c r="V1498" s="45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 s="45"/>
      <c r="T1499"/>
      <c r="U1499"/>
      <c r="V1499" s="45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 s="45"/>
      <c r="T1500"/>
      <c r="U1500"/>
      <c r="V1500" s="45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 s="45"/>
      <c r="T1501"/>
      <c r="U1501"/>
      <c r="V1501" s="45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 s="45"/>
      <c r="T1502"/>
      <c r="U1502"/>
      <c r="V1502" s="45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 s="45"/>
      <c r="T1503"/>
      <c r="U1503"/>
      <c r="V1503" s="45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 s="45"/>
      <c r="T1504"/>
      <c r="U1504"/>
      <c r="V1504" s="45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 s="45"/>
      <c r="T1505"/>
      <c r="U1505"/>
      <c r="V1505" s="4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 s="45"/>
      <c r="T1506"/>
      <c r="U1506"/>
      <c r="V1506" s="45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 s="45"/>
      <c r="T1507"/>
      <c r="U1507"/>
      <c r="V1507" s="45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 s="45"/>
      <c r="T1508"/>
      <c r="U1508"/>
      <c r="V1508" s="45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 s="45"/>
      <c r="T1509"/>
      <c r="U1509"/>
      <c r="V1509" s="45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 s="45"/>
      <c r="T1510"/>
      <c r="U1510"/>
      <c r="V1510" s="45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 s="45"/>
      <c r="T1511"/>
      <c r="U1511"/>
      <c r="V1511" s="45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 s="45"/>
      <c r="T1512"/>
      <c r="U1512"/>
      <c r="V1512" s="45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 s="45"/>
      <c r="T1513"/>
      <c r="U1513"/>
      <c r="V1513" s="45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 s="45"/>
      <c r="T1514"/>
      <c r="U1514"/>
      <c r="V1514" s="45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 s="45"/>
      <c r="T1515"/>
      <c r="U1515"/>
      <c r="V1515" s="4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 s="45"/>
      <c r="T1516"/>
      <c r="U1516"/>
      <c r="V1516" s="45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 s="45"/>
      <c r="T1517"/>
      <c r="U1517"/>
      <c r="V1517" s="45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 s="45"/>
      <c r="T1518"/>
      <c r="U1518"/>
      <c r="V1518" s="45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 s="45"/>
      <c r="T1519"/>
      <c r="U1519"/>
      <c r="V1519" s="45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 s="45"/>
      <c r="T1520"/>
      <c r="U1520"/>
      <c r="V1520" s="45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 s="45"/>
      <c r="T1521"/>
      <c r="U1521"/>
      <c r="V1521" s="45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 s="45"/>
      <c r="T1522"/>
      <c r="U1522"/>
      <c r="V1522" s="45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 s="45"/>
      <c r="T1523"/>
      <c r="U1523"/>
      <c r="V1523" s="45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 s="45"/>
      <c r="T1524"/>
      <c r="U1524"/>
      <c r="V1524" s="45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 s="45"/>
      <c r="T1525"/>
      <c r="U1525"/>
      <c r="V1525" s="4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 s="45"/>
      <c r="T1526"/>
      <c r="U1526"/>
      <c r="V1526" s="45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 s="45"/>
      <c r="T1527"/>
      <c r="U1527"/>
      <c r="V1527" s="45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 s="45"/>
      <c r="T1528"/>
      <c r="U1528"/>
      <c r="V1528" s="45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 s="45"/>
      <c r="T1529"/>
      <c r="U1529"/>
      <c r="V1529" s="45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 s="45"/>
      <c r="T1530"/>
      <c r="U1530"/>
      <c r="V1530" s="45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 s="45"/>
      <c r="T1531"/>
      <c r="U1531"/>
      <c r="V1531" s="45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 s="45"/>
      <c r="T1532"/>
      <c r="U1532"/>
      <c r="V1532" s="45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 s="45"/>
      <c r="T1533"/>
      <c r="U1533"/>
      <c r="V1533" s="45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 s="45"/>
      <c r="T1534"/>
      <c r="U1534"/>
      <c r="V1534" s="45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 s="45"/>
      <c r="T1535"/>
      <c r="U1535"/>
      <c r="V1535" s="4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 s="45"/>
      <c r="T1536"/>
      <c r="U1536"/>
      <c r="V1536" s="45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 s="45"/>
      <c r="T1537"/>
      <c r="U1537"/>
      <c r="V1537" s="45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 s="45"/>
      <c r="T1538"/>
      <c r="U1538"/>
      <c r="V1538" s="45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 s="45"/>
      <c r="T1539"/>
      <c r="U1539"/>
      <c r="V1539" s="45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 s="45"/>
      <c r="T1540"/>
      <c r="U1540"/>
      <c r="V1540" s="45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 s="45"/>
      <c r="T1541"/>
      <c r="U1541"/>
      <c r="V1541" s="45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 s="45"/>
      <c r="T1542"/>
      <c r="U1542"/>
      <c r="V1542" s="45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 s="45"/>
      <c r="T1543"/>
      <c r="U1543"/>
      <c r="V1543" s="45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 s="45"/>
      <c r="T1544"/>
      <c r="U1544"/>
      <c r="V1544" s="45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 s="45"/>
      <c r="T1545"/>
      <c r="U1545"/>
      <c r="V1545" s="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 s="45"/>
      <c r="T1546"/>
      <c r="U1546"/>
      <c r="V1546" s="45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 s="45"/>
      <c r="T1547"/>
      <c r="U1547"/>
      <c r="V1547" s="45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 s="45"/>
      <c r="T1548"/>
      <c r="U1548"/>
      <c r="V1548" s="45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 s="45"/>
      <c r="T1549"/>
      <c r="U1549"/>
      <c r="V1549" s="45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 s="45"/>
      <c r="T1550"/>
      <c r="U1550"/>
      <c r="V1550" s="45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 s="45"/>
      <c r="T1551"/>
      <c r="U1551"/>
      <c r="V1551" s="45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 s="45"/>
      <c r="T1552"/>
      <c r="U1552"/>
      <c r="V1552" s="45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 s="45"/>
      <c r="T1553"/>
      <c r="U1553"/>
      <c r="V1553" s="45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 s="45"/>
      <c r="T1554"/>
      <c r="U1554"/>
      <c r="V1554" s="45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 s="45"/>
      <c r="T1555"/>
      <c r="U1555"/>
      <c r="V1555" s="4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 s="45"/>
      <c r="T1556"/>
      <c r="U1556"/>
      <c r="V1556" s="45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 s="45"/>
      <c r="T1557"/>
      <c r="U1557"/>
      <c r="V1557" s="45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 s="45"/>
      <c r="T1558"/>
      <c r="U1558"/>
      <c r="V1558" s="45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 s="45"/>
      <c r="T1559"/>
      <c r="U1559"/>
      <c r="V1559" s="45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 s="45"/>
      <c r="T1560"/>
      <c r="U1560"/>
      <c r="V1560" s="45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 s="45"/>
      <c r="T1561"/>
      <c r="U1561"/>
      <c r="V1561" s="45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 s="45"/>
      <c r="T1562"/>
      <c r="U1562"/>
      <c r="V1562" s="45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 s="45"/>
      <c r="T1563"/>
      <c r="U1563"/>
      <c r="V1563" s="45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 s="45"/>
      <c r="T1564"/>
      <c r="U1564"/>
      <c r="V1564" s="45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 s="45"/>
      <c r="T1565"/>
      <c r="U1565"/>
      <c r="V1565" s="4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 s="45"/>
      <c r="T1566"/>
      <c r="U1566"/>
      <c r="V1566" s="45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 s="45"/>
      <c r="T1567"/>
      <c r="U1567"/>
      <c r="V1567" s="45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 s="45"/>
      <c r="T1568"/>
      <c r="U1568"/>
      <c r="V1568" s="45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 s="45"/>
      <c r="T1569"/>
      <c r="U1569"/>
      <c r="V1569" s="45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 s="45"/>
      <c r="T1570"/>
      <c r="U1570"/>
      <c r="V1570" s="45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 s="45"/>
      <c r="T1571"/>
      <c r="U1571"/>
      <c r="V1571" s="45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 s="45"/>
      <c r="T1572"/>
      <c r="U1572"/>
      <c r="V1572" s="45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 s="45"/>
      <c r="T1573"/>
      <c r="U1573"/>
      <c r="V1573" s="45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 s="45"/>
      <c r="T1574"/>
      <c r="U1574"/>
      <c r="V1574" s="45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 s="45"/>
      <c r="T1575"/>
      <c r="U1575"/>
      <c r="V1575" s="4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 s="45"/>
      <c r="T1576"/>
      <c r="U1576"/>
      <c r="V1576" s="45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 s="45"/>
      <c r="T1577"/>
      <c r="U1577"/>
      <c r="V1577" s="45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 s="45"/>
      <c r="T1578"/>
      <c r="U1578"/>
      <c r="V1578" s="45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 s="45"/>
      <c r="T1579"/>
      <c r="U1579"/>
      <c r="V1579" s="45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 s="45"/>
      <c r="T1580"/>
      <c r="U1580"/>
      <c r="V1580" s="45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 s="45"/>
      <c r="T1581"/>
      <c r="U1581"/>
      <c r="V1581" s="45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 s="45"/>
      <c r="T1582"/>
      <c r="U1582"/>
      <c r="V1582" s="45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 s="45"/>
      <c r="T1583"/>
      <c r="U1583"/>
      <c r="V1583" s="45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 s="45"/>
      <c r="T1584"/>
      <c r="U1584"/>
      <c r="V1584" s="45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 s="45"/>
      <c r="T1585"/>
      <c r="U1585"/>
      <c r="V1585" s="4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 s="45"/>
      <c r="T1586"/>
      <c r="U1586"/>
      <c r="V1586" s="45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 s="45"/>
      <c r="T1587"/>
      <c r="U1587"/>
      <c r="V1587" s="45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 s="45"/>
      <c r="T1588"/>
      <c r="U1588"/>
      <c r="V1588" s="45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 s="45"/>
      <c r="T1589"/>
      <c r="U1589"/>
      <c r="V1589" s="45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 s="45"/>
      <c r="T1590"/>
      <c r="U1590"/>
      <c r="V1590" s="45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 s="45"/>
      <c r="T1591"/>
      <c r="U1591"/>
      <c r="V1591" s="45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 s="45"/>
      <c r="T1592"/>
      <c r="U1592"/>
      <c r="V1592" s="45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 s="45"/>
      <c r="T1593"/>
      <c r="U1593"/>
      <c r="V1593" s="45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 s="45"/>
      <c r="T1594"/>
      <c r="U1594"/>
      <c r="V1594" s="45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 s="45"/>
      <c r="T1595"/>
      <c r="U1595"/>
      <c r="V1595" s="4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 s="45"/>
      <c r="T1596"/>
      <c r="U1596"/>
      <c r="V1596" s="45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 s="45"/>
      <c r="T1597"/>
      <c r="U1597"/>
      <c r="V1597" s="45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 s="45"/>
      <c r="T1598"/>
      <c r="U1598"/>
      <c r="V1598" s="45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 s="45"/>
      <c r="T1599"/>
      <c r="U1599"/>
      <c r="V1599" s="45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 s="45"/>
      <c r="T1600"/>
      <c r="U1600"/>
      <c r="V1600" s="45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 s="45"/>
      <c r="T1601"/>
      <c r="U1601"/>
      <c r="V1601" s="45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 s="45"/>
      <c r="T1602"/>
      <c r="U1602"/>
      <c r="V1602" s="45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 s="45"/>
      <c r="T1603"/>
      <c r="U1603"/>
      <c r="V1603" s="45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 s="45"/>
      <c r="T1604"/>
      <c r="U1604"/>
      <c r="V1604" s="45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 s="45"/>
      <c r="T1605"/>
      <c r="U1605"/>
      <c r="V1605" s="4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 s="45"/>
      <c r="T1606"/>
      <c r="U1606"/>
      <c r="V1606" s="45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 s="45"/>
      <c r="T1607"/>
      <c r="U1607"/>
      <c r="V1607" s="45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 s="45"/>
      <c r="T1608"/>
      <c r="U1608"/>
      <c r="V1608" s="45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 s="45"/>
      <c r="T1609"/>
      <c r="U1609"/>
      <c r="V1609" s="45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 s="45"/>
      <c r="T1610"/>
      <c r="U1610"/>
      <c r="V1610" s="45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 s="45"/>
      <c r="T1611"/>
      <c r="U1611"/>
      <c r="V1611" s="45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 s="45"/>
      <c r="T1612"/>
      <c r="U1612"/>
      <c r="V1612" s="45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 s="45"/>
      <c r="T1613"/>
      <c r="U1613"/>
      <c r="V1613" s="45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 s="45"/>
      <c r="T1614"/>
      <c r="U1614"/>
      <c r="V1614" s="45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 s="45"/>
      <c r="T1615"/>
      <c r="U1615"/>
      <c r="V1615" s="4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 s="45"/>
      <c r="T1616"/>
      <c r="U1616"/>
      <c r="V1616" s="45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 s="45"/>
      <c r="T1617"/>
      <c r="U1617"/>
      <c r="V1617" s="45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 s="45"/>
      <c r="T1618"/>
      <c r="U1618"/>
      <c r="V1618" s="45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 s="45"/>
      <c r="T1619"/>
      <c r="U1619"/>
      <c r="V1619" s="45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 s="45"/>
      <c r="T1620"/>
      <c r="U1620"/>
      <c r="V1620" s="45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 s="45"/>
      <c r="T1621"/>
      <c r="U1621"/>
      <c r="V1621" s="45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 s="45"/>
      <c r="T1622"/>
      <c r="U1622"/>
      <c r="V1622" s="45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 s="45"/>
      <c r="T1623"/>
      <c r="U1623"/>
      <c r="V1623" s="45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 s="45"/>
      <c r="T1624"/>
      <c r="U1624"/>
      <c r="V1624" s="45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 s="45"/>
      <c r="T1625"/>
      <c r="U1625"/>
      <c r="V1625" s="4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 s="45"/>
      <c r="T1626"/>
      <c r="U1626"/>
      <c r="V1626" s="45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 s="45"/>
      <c r="T1627"/>
      <c r="U1627"/>
      <c r="V1627" s="45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 s="45"/>
      <c r="T1628"/>
      <c r="U1628"/>
      <c r="V1628" s="45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 s="45"/>
      <c r="T1629"/>
      <c r="U1629"/>
      <c r="V1629" s="45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 s="45"/>
      <c r="T1630"/>
      <c r="U1630"/>
      <c r="V1630" s="45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 s="45"/>
      <c r="T1631"/>
      <c r="U1631"/>
      <c r="V1631" s="45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 s="45"/>
      <c r="T1632"/>
      <c r="U1632"/>
      <c r="V1632" s="45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 s="45"/>
      <c r="T1633"/>
      <c r="U1633"/>
      <c r="V1633" s="45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 s="45"/>
      <c r="T1634"/>
      <c r="U1634"/>
      <c r="V1634" s="45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 s="45"/>
      <c r="T1635"/>
      <c r="U1635"/>
      <c r="V1635" s="4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 s="45"/>
      <c r="T1636"/>
      <c r="U1636"/>
      <c r="V1636" s="45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 s="45"/>
      <c r="T1637"/>
      <c r="U1637"/>
      <c r="V1637" s="45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 s="45"/>
      <c r="T1638"/>
      <c r="U1638"/>
      <c r="V1638" s="45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 s="45"/>
      <c r="T1639"/>
      <c r="U1639"/>
      <c r="V1639" s="45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 s="45"/>
      <c r="T1640"/>
      <c r="U1640"/>
      <c r="V1640" s="45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 s="45"/>
      <c r="T1641"/>
      <c r="U1641"/>
      <c r="V1641" s="45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 s="45"/>
      <c r="T1642"/>
      <c r="U1642"/>
      <c r="V1642" s="45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 s="45"/>
      <c r="T1643"/>
      <c r="U1643"/>
      <c r="V1643" s="45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 s="45"/>
      <c r="T1644"/>
      <c r="U1644"/>
      <c r="V1644" s="45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 s="45"/>
      <c r="T1645"/>
      <c r="U1645"/>
      <c r="V1645" s="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 s="45"/>
      <c r="T1646"/>
      <c r="U1646"/>
      <c r="V1646" s="45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 s="45"/>
      <c r="T1647"/>
      <c r="U1647"/>
      <c r="V1647" s="45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 s="45"/>
      <c r="T1648"/>
      <c r="U1648"/>
      <c r="V1648" s="45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 s="45"/>
      <c r="T1649"/>
      <c r="U1649"/>
      <c r="V1649" s="45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 s="45"/>
      <c r="T1650"/>
      <c r="U1650"/>
      <c r="V1650" s="45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 s="45"/>
      <c r="T1651"/>
      <c r="U1651"/>
      <c r="V1651" s="45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 s="45"/>
      <c r="T1652"/>
      <c r="U1652"/>
      <c r="V1652" s="45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 s="45"/>
      <c r="T1653"/>
      <c r="U1653"/>
      <c r="V1653" s="45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 s="45"/>
      <c r="T1654"/>
      <c r="U1654"/>
      <c r="V1654" s="45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 s="45"/>
      <c r="T1655"/>
      <c r="U1655"/>
      <c r="V1655" s="4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 s="45"/>
      <c r="T1656"/>
      <c r="U1656"/>
      <c r="V1656" s="45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 s="45"/>
      <c r="T1657"/>
      <c r="U1657"/>
      <c r="V1657" s="45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 s="45"/>
      <c r="T1658"/>
      <c r="U1658"/>
      <c r="V1658" s="45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 s="45"/>
      <c r="T1659"/>
      <c r="U1659"/>
      <c r="V1659" s="45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 s="45"/>
      <c r="T1660"/>
      <c r="U1660"/>
      <c r="V1660" s="45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 s="45"/>
      <c r="T1661"/>
      <c r="U1661"/>
      <c r="V1661" s="45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 s="45"/>
      <c r="T1662"/>
      <c r="U1662"/>
      <c r="V1662" s="45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 s="45"/>
      <c r="T1663"/>
      <c r="U1663"/>
      <c r="V1663" s="45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 s="45"/>
      <c r="T1664"/>
      <c r="U1664"/>
      <c r="V1664" s="45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 s="45"/>
      <c r="T1665"/>
      <c r="U1665"/>
      <c r="V1665" s="4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 s="45"/>
      <c r="T1666"/>
      <c r="U1666"/>
      <c r="V1666" s="45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 s="45"/>
      <c r="T1667"/>
      <c r="U1667"/>
      <c r="V1667" s="45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 s="45"/>
      <c r="T1668"/>
      <c r="U1668"/>
      <c r="V1668" s="45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 s="45"/>
      <c r="T1669"/>
      <c r="U1669"/>
      <c r="V1669" s="45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 s="45"/>
      <c r="T1670"/>
      <c r="U1670"/>
      <c r="V1670" s="45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 s="45"/>
      <c r="T1671"/>
      <c r="U1671"/>
      <c r="V1671" s="45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 s="45"/>
      <c r="T1672"/>
      <c r="U1672"/>
      <c r="V1672" s="45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 s="45"/>
      <c r="T1673"/>
      <c r="U1673"/>
      <c r="V1673" s="45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 s="45"/>
      <c r="T1674"/>
      <c r="U1674"/>
      <c r="V1674" s="45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 s="45"/>
      <c r="T1675"/>
      <c r="U1675"/>
      <c r="V1675" s="4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 s="45"/>
      <c r="T1676"/>
      <c r="U1676"/>
      <c r="V1676" s="45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 s="45"/>
      <c r="T1677"/>
      <c r="U1677"/>
      <c r="V1677" s="45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 s="45"/>
      <c r="T1678"/>
      <c r="U1678"/>
      <c r="V1678" s="45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 s="45"/>
      <c r="T1679"/>
      <c r="U1679"/>
      <c r="V1679" s="45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 s="45"/>
      <c r="T1680"/>
      <c r="U1680"/>
      <c r="V1680" s="45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 s="45"/>
      <c r="T1681"/>
      <c r="U1681"/>
      <c r="V1681" s="45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 s="45"/>
      <c r="T1682"/>
      <c r="U1682"/>
      <c r="V1682" s="45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 s="45"/>
      <c r="T1683"/>
      <c r="U1683"/>
      <c r="V1683" s="45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 s="45"/>
      <c r="T1684"/>
      <c r="U1684"/>
      <c r="V1684" s="45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 s="45"/>
      <c r="T1685"/>
      <c r="U1685"/>
      <c r="V1685" s="4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 s="45"/>
      <c r="T1686"/>
      <c r="U1686"/>
      <c r="V1686" s="45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 s="45"/>
      <c r="T1687"/>
      <c r="U1687"/>
      <c r="V1687" s="45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 s="45"/>
      <c r="T1688"/>
      <c r="U1688"/>
      <c r="V1688" s="45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 s="45"/>
      <c r="T1689"/>
      <c r="U1689"/>
      <c r="V1689" s="45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 s="45"/>
      <c r="T1690"/>
      <c r="U1690"/>
      <c r="V1690" s="45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 s="45"/>
      <c r="T1691"/>
      <c r="U1691"/>
      <c r="V1691" s="45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 s="45"/>
      <c r="T1692"/>
      <c r="U1692"/>
      <c r="V1692" s="45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 s="45"/>
      <c r="T1693"/>
      <c r="U1693"/>
      <c r="V1693" s="45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 s="45"/>
      <c r="T1694"/>
      <c r="U1694"/>
      <c r="V1694" s="45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 s="45"/>
      <c r="T1695"/>
      <c r="U1695"/>
      <c r="V1695" s="4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 s="45"/>
      <c r="T1696"/>
      <c r="U1696"/>
      <c r="V1696" s="45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 s="45"/>
      <c r="T1697"/>
      <c r="U1697"/>
      <c r="V1697" s="45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 s="45"/>
      <c r="T1698"/>
      <c r="U1698"/>
      <c r="V1698" s="45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 s="45"/>
      <c r="T1699"/>
      <c r="U1699"/>
      <c r="V1699" s="45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 s="45"/>
      <c r="T1700"/>
      <c r="U1700"/>
      <c r="V1700" s="45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 s="45"/>
      <c r="T1701"/>
      <c r="U1701"/>
      <c r="V1701" s="45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 s="45"/>
      <c r="T1702"/>
      <c r="U1702"/>
      <c r="V1702" s="45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 s="45"/>
      <c r="T1703"/>
      <c r="U1703"/>
      <c r="V1703" s="45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 s="45"/>
      <c r="T1704"/>
      <c r="U1704"/>
      <c r="V1704" s="45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 s="45"/>
      <c r="T1705"/>
      <c r="U1705"/>
      <c r="V1705" s="4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 s="45"/>
      <c r="T1706"/>
      <c r="U1706"/>
      <c r="V1706" s="45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 s="45"/>
      <c r="T1707"/>
      <c r="U1707"/>
      <c r="V1707" s="45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 s="45"/>
      <c r="T1708"/>
      <c r="U1708"/>
      <c r="V1708" s="45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 s="45"/>
      <c r="T1709"/>
      <c r="U1709"/>
      <c r="V1709" s="45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 s="45"/>
      <c r="T1710"/>
      <c r="U1710"/>
      <c r="V1710" s="45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 s="45"/>
      <c r="T1711"/>
      <c r="U1711"/>
      <c r="V1711" s="45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 s="45"/>
      <c r="T1712"/>
      <c r="U1712"/>
      <c r="V1712" s="45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 s="45"/>
      <c r="T1713"/>
      <c r="U1713"/>
      <c r="V1713" s="45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 s="45"/>
      <c r="T1714"/>
      <c r="U1714"/>
      <c r="V1714" s="45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 s="45"/>
      <c r="T1715"/>
      <c r="U1715"/>
      <c r="V1715" s="4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 s="45"/>
      <c r="T1716"/>
      <c r="U1716"/>
      <c r="V1716" s="45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 s="45"/>
      <c r="T1717"/>
      <c r="U1717"/>
      <c r="V1717" s="45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 s="45"/>
      <c r="T1718"/>
      <c r="U1718"/>
      <c r="V1718" s="45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 s="45"/>
      <c r="T1719"/>
      <c r="U1719"/>
      <c r="V1719" s="45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 s="45"/>
      <c r="T1720"/>
      <c r="U1720"/>
      <c r="V1720" s="45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 s="45"/>
      <c r="T1721"/>
      <c r="U1721"/>
      <c r="V1721" s="45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 s="45"/>
      <c r="T1722"/>
      <c r="U1722"/>
      <c r="V1722" s="45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 s="45"/>
      <c r="T1723"/>
      <c r="U1723"/>
      <c r="V1723" s="45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 s="45"/>
      <c r="T1724"/>
      <c r="U1724"/>
      <c r="V1724" s="45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 s="45"/>
      <c r="T1725"/>
      <c r="U1725"/>
      <c r="V1725" s="4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 s="45"/>
      <c r="T1726"/>
      <c r="U1726"/>
      <c r="V1726" s="45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 s="45"/>
      <c r="T1727"/>
      <c r="U1727"/>
      <c r="V1727" s="45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 s="45"/>
      <c r="T1728"/>
      <c r="U1728"/>
      <c r="V1728" s="45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 s="45"/>
      <c r="T1729"/>
      <c r="U1729"/>
      <c r="V1729" s="45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 s="45"/>
      <c r="T1730"/>
      <c r="U1730"/>
      <c r="V1730" s="45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 s="45"/>
      <c r="T1731"/>
      <c r="U1731"/>
      <c r="V1731" s="45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 s="45"/>
      <c r="T1732"/>
      <c r="U1732"/>
      <c r="V1732" s="45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 s="45"/>
      <c r="T1733"/>
      <c r="U1733"/>
      <c r="V1733" s="45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 s="45"/>
      <c r="T1734"/>
      <c r="U1734"/>
      <c r="V1734" s="45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 s="45"/>
      <c r="T1735"/>
      <c r="U1735"/>
      <c r="V1735" s="4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 s="45"/>
      <c r="T1736"/>
      <c r="U1736"/>
      <c r="V1736" s="45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 s="45"/>
      <c r="T1737"/>
      <c r="U1737"/>
      <c r="V1737" s="45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 s="45"/>
      <c r="T1738"/>
      <c r="U1738"/>
      <c r="V1738" s="45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 s="45"/>
      <c r="T1739"/>
      <c r="U1739"/>
      <c r="V1739" s="45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 s="45"/>
      <c r="T1740"/>
      <c r="U1740"/>
      <c r="V1740" s="45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 s="45"/>
      <c r="T1741"/>
      <c r="U1741"/>
      <c r="V1741" s="45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 s="45"/>
      <c r="T1742"/>
      <c r="U1742"/>
      <c r="V1742" s="45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 s="45"/>
      <c r="T1743"/>
      <c r="U1743"/>
      <c r="V1743" s="45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 s="45"/>
      <c r="T1744"/>
      <c r="U1744"/>
      <c r="V1744" s="45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 s="45"/>
      <c r="T1745"/>
      <c r="U1745"/>
      <c r="V1745" s="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 s="45"/>
      <c r="T1746"/>
      <c r="U1746"/>
      <c r="V1746" s="45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 s="45"/>
      <c r="T1747"/>
      <c r="U1747"/>
      <c r="V1747" s="45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 s="45"/>
      <c r="T1748"/>
      <c r="U1748"/>
      <c r="V1748" s="45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 s="45"/>
      <c r="T1749"/>
      <c r="U1749"/>
      <c r="V1749" s="45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 s="45"/>
      <c r="T1750"/>
      <c r="U1750"/>
      <c r="V1750" s="45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 s="45"/>
      <c r="T1751"/>
      <c r="U1751"/>
      <c r="V1751" s="45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 s="45"/>
      <c r="T1752"/>
      <c r="U1752"/>
      <c r="V1752" s="45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 s="45"/>
      <c r="T1753"/>
      <c r="U1753"/>
      <c r="V1753" s="45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 s="45"/>
      <c r="T1754"/>
      <c r="U1754"/>
      <c r="V1754" s="45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 s="45"/>
      <c r="T1755"/>
      <c r="U1755"/>
      <c r="V1755" s="4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 s="45"/>
      <c r="T1756"/>
      <c r="U1756"/>
      <c r="V1756" s="45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 s="45"/>
      <c r="T1757"/>
      <c r="U1757"/>
      <c r="V1757" s="45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 s="45"/>
      <c r="T1758"/>
      <c r="U1758"/>
      <c r="V1758" s="45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 s="45"/>
      <c r="T1759"/>
      <c r="U1759"/>
      <c r="V1759" s="45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 s="45"/>
      <c r="T1760"/>
      <c r="U1760"/>
      <c r="V1760" s="45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 s="45"/>
      <c r="T1761"/>
      <c r="U1761"/>
      <c r="V1761" s="45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 s="45"/>
      <c r="T1762"/>
      <c r="U1762"/>
      <c r="V1762" s="45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 s="45"/>
      <c r="T1763"/>
      <c r="U1763"/>
      <c r="V1763" s="45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 s="45"/>
      <c r="T1764"/>
      <c r="U1764"/>
      <c r="V1764" s="45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 s="45"/>
      <c r="T1765"/>
      <c r="U1765"/>
      <c r="V1765" s="4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 s="45"/>
      <c r="T1766"/>
      <c r="U1766"/>
      <c r="V1766" s="45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 s="45"/>
      <c r="T1767"/>
      <c r="U1767"/>
      <c r="V1767" s="45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 s="45"/>
      <c r="T1768"/>
      <c r="U1768"/>
      <c r="V1768" s="45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 s="45"/>
      <c r="T1769"/>
      <c r="U1769"/>
      <c r="V1769" s="45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 s="45"/>
      <c r="T1770"/>
      <c r="U1770"/>
      <c r="V1770" s="45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 s="45"/>
      <c r="T1771"/>
      <c r="U1771"/>
      <c r="V1771" s="45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 s="45"/>
      <c r="T1772"/>
      <c r="U1772"/>
      <c r="V1772" s="45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 s="45"/>
      <c r="T1773"/>
      <c r="U1773"/>
      <c r="V1773" s="45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 s="45"/>
      <c r="T1774"/>
      <c r="U1774"/>
      <c r="V1774" s="45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 s="45"/>
      <c r="T1775"/>
      <c r="U1775"/>
      <c r="V1775" s="4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 s="45"/>
      <c r="T1776"/>
      <c r="U1776"/>
      <c r="V1776" s="45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 s="45"/>
      <c r="T1777"/>
      <c r="U1777"/>
      <c r="V1777" s="45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 s="45"/>
      <c r="T1778"/>
      <c r="U1778"/>
      <c r="V1778" s="45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 s="45"/>
      <c r="T1779"/>
      <c r="U1779"/>
      <c r="V1779" s="45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 s="45"/>
      <c r="T1780"/>
      <c r="U1780"/>
      <c r="V1780" s="45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 s="45"/>
      <c r="T1781"/>
      <c r="U1781"/>
      <c r="V1781" s="45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 s="45"/>
      <c r="T1782"/>
      <c r="U1782"/>
      <c r="V1782" s="45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 s="45"/>
      <c r="T1783"/>
      <c r="U1783"/>
      <c r="V1783" s="45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 s="45"/>
      <c r="T1784"/>
      <c r="U1784"/>
      <c r="V1784" s="45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 s="45"/>
      <c r="T1785"/>
      <c r="U1785"/>
      <c r="V1785" s="4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 s="45"/>
      <c r="T1786"/>
      <c r="U1786"/>
      <c r="V1786" s="45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 s="45"/>
      <c r="T1787"/>
      <c r="U1787"/>
      <c r="V1787" s="45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 s="45"/>
      <c r="T1788"/>
      <c r="U1788"/>
      <c r="V1788" s="45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 s="45"/>
      <c r="T1789"/>
      <c r="U1789"/>
      <c r="V1789" s="45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 s="45"/>
      <c r="T1790"/>
      <c r="U1790"/>
      <c r="V1790" s="45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 s="45"/>
      <c r="T1791"/>
      <c r="U1791"/>
      <c r="V1791" s="45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 s="45"/>
      <c r="T1792"/>
      <c r="U1792"/>
      <c r="V1792" s="45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 s="45"/>
      <c r="T1793"/>
      <c r="U1793"/>
      <c r="V1793" s="45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 s="45"/>
      <c r="T1794"/>
      <c r="U1794"/>
      <c r="V1794" s="45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 s="45"/>
      <c r="T1795"/>
      <c r="U1795"/>
      <c r="V1795" s="4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 s="45"/>
      <c r="T1796"/>
      <c r="U1796"/>
      <c r="V1796" s="45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 s="45"/>
      <c r="T1797"/>
      <c r="U1797"/>
      <c r="V1797" s="45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 s="45"/>
      <c r="T1798"/>
      <c r="U1798"/>
      <c r="V1798" s="45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 s="45"/>
      <c r="T1799"/>
      <c r="U1799"/>
      <c r="V1799" s="45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 s="45"/>
      <c r="T1800"/>
      <c r="U1800"/>
      <c r="V1800" s="45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 s="45"/>
      <c r="T1801"/>
      <c r="U1801"/>
      <c r="V1801" s="45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 s="45"/>
      <c r="T1802"/>
      <c r="U1802"/>
      <c r="V1802" s="45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 s="45"/>
      <c r="T1803"/>
      <c r="U1803"/>
      <c r="V1803" s="45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 s="45"/>
      <c r="T1804"/>
      <c r="U1804"/>
      <c r="V1804" s="45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 s="45"/>
      <c r="T1805"/>
      <c r="U1805"/>
      <c r="V1805" s="4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 s="45"/>
      <c r="T1806"/>
      <c r="U1806"/>
      <c r="V1806" s="45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 s="45"/>
      <c r="T1807"/>
      <c r="U1807"/>
      <c r="V1807" s="45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 s="45"/>
      <c r="T1808"/>
      <c r="U1808"/>
      <c r="V1808" s="45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 s="45"/>
      <c r="T1809"/>
      <c r="U1809"/>
      <c r="V1809" s="45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 s="45"/>
      <c r="T1810"/>
      <c r="U1810"/>
      <c r="V1810" s="45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 s="45"/>
      <c r="T1811"/>
      <c r="U1811"/>
      <c r="V1811" s="45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 s="45"/>
      <c r="T1812"/>
      <c r="U1812"/>
      <c r="V1812" s="45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 s="45"/>
      <c r="T1813"/>
      <c r="U1813"/>
      <c r="V1813" s="45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 s="45"/>
      <c r="T1814"/>
      <c r="U1814"/>
      <c r="V1814" s="45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 s="45"/>
      <c r="T1815"/>
      <c r="U1815"/>
      <c r="V1815" s="4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 s="45"/>
      <c r="T1816"/>
      <c r="U1816"/>
      <c r="V1816" s="45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 s="45"/>
      <c r="T1817"/>
      <c r="U1817"/>
      <c r="V1817" s="45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 s="45"/>
      <c r="T1818"/>
      <c r="U1818"/>
      <c r="V1818" s="45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 s="45"/>
      <c r="T1819"/>
      <c r="U1819"/>
      <c r="V1819" s="45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 s="45"/>
      <c r="T1820"/>
      <c r="U1820"/>
      <c r="V1820" s="45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 s="45"/>
      <c r="T1821"/>
      <c r="U1821"/>
      <c r="V1821" s="45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 s="45"/>
      <c r="T1822"/>
      <c r="U1822"/>
      <c r="V1822" s="45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 s="45"/>
      <c r="T1823"/>
      <c r="U1823"/>
      <c r="V1823" s="45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 s="45"/>
      <c r="T1824"/>
      <c r="U1824"/>
      <c r="V1824" s="45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 s="45"/>
      <c r="T1825"/>
      <c r="U1825"/>
      <c r="V1825" s="4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 s="45"/>
      <c r="T1826"/>
      <c r="U1826"/>
      <c r="V1826" s="45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 s="45"/>
      <c r="T1827"/>
      <c r="U1827"/>
      <c r="V1827" s="45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 s="45"/>
      <c r="T1828"/>
      <c r="U1828"/>
      <c r="V1828" s="45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 s="45"/>
      <c r="T1829"/>
      <c r="U1829"/>
      <c r="V1829" s="45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 s="45"/>
      <c r="T1830"/>
      <c r="U1830"/>
      <c r="V1830" s="45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 s="45"/>
      <c r="T1831"/>
      <c r="U1831"/>
      <c r="V1831" s="45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 s="45"/>
      <c r="T1832"/>
      <c r="U1832"/>
      <c r="V1832" s="45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 s="45"/>
      <c r="T1833"/>
      <c r="U1833"/>
      <c r="V1833" s="45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 s="45"/>
      <c r="T1834"/>
      <c r="U1834"/>
      <c r="V1834" s="45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 s="45"/>
      <c r="T1835"/>
      <c r="U1835"/>
      <c r="V1835" s="4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 s="45"/>
      <c r="T1836"/>
      <c r="U1836"/>
      <c r="V1836" s="45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 s="45"/>
      <c r="T1837"/>
      <c r="U1837"/>
      <c r="V1837" s="45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 s="45"/>
      <c r="T1838"/>
      <c r="U1838"/>
      <c r="V1838" s="45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 s="45"/>
      <c r="T1839"/>
      <c r="U1839"/>
      <c r="V1839" s="45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 s="45"/>
      <c r="T1840"/>
      <c r="U1840"/>
      <c r="V1840" s="45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 s="45"/>
      <c r="T1841"/>
      <c r="U1841"/>
      <c r="V1841" s="45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 s="45"/>
      <c r="T1842"/>
      <c r="U1842"/>
      <c r="V1842" s="45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 s="45"/>
      <c r="T1843"/>
      <c r="U1843"/>
      <c r="V1843" s="45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 s="45"/>
      <c r="T1844"/>
      <c r="U1844"/>
      <c r="V1844" s="45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 s="45"/>
      <c r="T1845"/>
      <c r="U1845"/>
      <c r="V1845" s="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 s="45"/>
      <c r="T1846"/>
      <c r="U1846"/>
      <c r="V1846" s="45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 s="45"/>
      <c r="T1847"/>
      <c r="U1847"/>
      <c r="V1847" s="45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 s="45"/>
      <c r="T1848"/>
      <c r="U1848"/>
      <c r="V1848" s="45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 s="45"/>
      <c r="T1849"/>
      <c r="U1849"/>
      <c r="V1849" s="45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 s="45"/>
      <c r="T1850"/>
      <c r="U1850"/>
      <c r="V1850" s="45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 s="45"/>
      <c r="T1851"/>
      <c r="U1851"/>
      <c r="V1851" s="45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 s="45"/>
      <c r="T1852"/>
      <c r="U1852"/>
      <c r="V1852" s="45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 s="45"/>
      <c r="T1853"/>
      <c r="U1853"/>
      <c r="V1853" s="45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 s="45"/>
      <c r="T1854"/>
      <c r="U1854"/>
      <c r="V1854" s="45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 s="45"/>
      <c r="T1855"/>
      <c r="U1855"/>
      <c r="V1855" s="4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 s="45"/>
      <c r="T1856"/>
      <c r="U1856"/>
      <c r="V1856" s="45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 s="45"/>
      <c r="T1857"/>
      <c r="U1857"/>
      <c r="V1857" s="45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 s="45"/>
      <c r="T1858"/>
      <c r="U1858"/>
      <c r="V1858" s="45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 s="45"/>
      <c r="T1859"/>
      <c r="U1859"/>
      <c r="V1859" s="45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 s="45"/>
      <c r="T1860"/>
      <c r="U1860"/>
      <c r="V1860" s="45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 s="45"/>
      <c r="T1861"/>
      <c r="U1861"/>
      <c r="V1861" s="45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 s="45"/>
      <c r="T1862"/>
      <c r="U1862"/>
      <c r="V1862" s="45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 s="45"/>
      <c r="T1863"/>
      <c r="U1863"/>
      <c r="V1863" s="45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 s="45"/>
      <c r="T1864"/>
      <c r="U1864"/>
      <c r="V1864" s="45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 s="45"/>
      <c r="T1865"/>
      <c r="U1865"/>
      <c r="V1865" s="4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 s="45"/>
      <c r="T1866"/>
      <c r="U1866"/>
      <c r="V1866" s="45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 s="45"/>
      <c r="T1867"/>
      <c r="U1867"/>
      <c r="V1867" s="45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 s="45"/>
      <c r="T1868"/>
      <c r="U1868"/>
      <c r="V1868" s="45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 s="45"/>
      <c r="T1869"/>
      <c r="U1869"/>
      <c r="V1869" s="45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 s="45"/>
      <c r="T1870"/>
      <c r="U1870"/>
      <c r="V1870" s="45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 s="45"/>
      <c r="T1871"/>
      <c r="U1871"/>
      <c r="V1871" s="45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 s="45"/>
      <c r="T1872"/>
      <c r="U1872"/>
      <c r="V1872" s="45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 s="45"/>
      <c r="T1873"/>
      <c r="U1873"/>
      <c r="V1873" s="45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 s="45"/>
      <c r="T1874"/>
      <c r="U1874"/>
      <c r="V1874" s="45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 s="45"/>
      <c r="T1875"/>
      <c r="U1875"/>
      <c r="V1875" s="4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 s="45"/>
      <c r="T1876"/>
      <c r="U1876"/>
      <c r="V1876" s="45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 s="45"/>
      <c r="T1877"/>
      <c r="U1877"/>
      <c r="V1877" s="45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 s="45"/>
      <c r="T1878"/>
      <c r="U1878"/>
      <c r="V1878" s="45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 s="45"/>
      <c r="T1879"/>
      <c r="U1879"/>
      <c r="V1879" s="45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 s="45"/>
      <c r="T1880"/>
      <c r="U1880"/>
      <c r="V1880" s="45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 s="45"/>
      <c r="T1881"/>
      <c r="U1881"/>
      <c r="V1881" s="45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 s="45"/>
      <c r="T1882"/>
      <c r="U1882"/>
      <c r="V1882" s="45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 s="45"/>
      <c r="T1883"/>
      <c r="U1883"/>
      <c r="V1883" s="45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 s="45"/>
      <c r="T1884"/>
      <c r="U1884"/>
      <c r="V1884" s="45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 s="45"/>
      <c r="T1885"/>
      <c r="U1885"/>
      <c r="V1885" s="4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 s="45"/>
      <c r="T1886"/>
      <c r="U1886"/>
      <c r="V1886" s="45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 s="45"/>
      <c r="T1887"/>
      <c r="U1887"/>
      <c r="V1887" s="45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 s="45"/>
      <c r="T1888"/>
      <c r="U1888"/>
      <c r="V1888" s="45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 s="45"/>
      <c r="T1889"/>
      <c r="U1889"/>
      <c r="V1889" s="45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 s="45"/>
      <c r="T1890"/>
      <c r="U1890"/>
      <c r="V1890" s="45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 s="45"/>
      <c r="T1891"/>
      <c r="U1891"/>
      <c r="V1891" s="45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 s="45"/>
      <c r="T1892"/>
      <c r="U1892"/>
      <c r="V1892" s="45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 s="45"/>
      <c r="T1893"/>
      <c r="U1893"/>
      <c r="V1893" s="45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 s="45"/>
      <c r="T1894"/>
      <c r="U1894"/>
      <c r="V1894" s="45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 s="45"/>
      <c r="T1895"/>
      <c r="U1895"/>
      <c r="V1895" s="4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 s="45"/>
      <c r="T1896"/>
      <c r="U1896"/>
      <c r="V1896" s="45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 s="45"/>
      <c r="T1897"/>
      <c r="U1897"/>
      <c r="V1897" s="45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 s="45"/>
      <c r="T1898"/>
      <c r="U1898"/>
      <c r="V1898" s="45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 s="45"/>
      <c r="T1899"/>
      <c r="U1899"/>
      <c r="V1899" s="45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 s="45"/>
      <c r="T1900"/>
      <c r="U1900"/>
      <c r="V1900" s="45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 s="45"/>
      <c r="T1901"/>
      <c r="U1901"/>
      <c r="V1901" s="45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 s="45"/>
      <c r="T1902"/>
      <c r="U1902"/>
      <c r="V1902" s="45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 s="45"/>
      <c r="T1903"/>
      <c r="U1903"/>
      <c r="V1903" s="45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 s="45"/>
      <c r="T1904"/>
      <c r="U1904"/>
      <c r="V1904" s="45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 s="45"/>
      <c r="T1905"/>
      <c r="U1905"/>
      <c r="V1905" s="4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 s="45"/>
      <c r="T1906"/>
      <c r="U1906"/>
      <c r="V1906" s="45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 s="45"/>
      <c r="T1907"/>
      <c r="U1907"/>
      <c r="V1907" s="45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 s="45"/>
      <c r="T1908"/>
      <c r="U1908"/>
      <c r="V1908" s="45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 s="45"/>
      <c r="T1909"/>
      <c r="U1909"/>
      <c r="V1909" s="45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 s="45"/>
      <c r="T1910"/>
      <c r="U1910"/>
      <c r="V1910" s="45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 s="45"/>
      <c r="T1911"/>
      <c r="U1911"/>
      <c r="V1911" s="45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 s="45"/>
      <c r="T1912"/>
      <c r="U1912"/>
      <c r="V1912" s="45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 s="45"/>
      <c r="T1913"/>
      <c r="U1913"/>
      <c r="V1913" s="45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 s="45"/>
      <c r="T1914"/>
      <c r="U1914"/>
      <c r="V1914" s="45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 s="45"/>
      <c r="T1915"/>
      <c r="U1915"/>
      <c r="V1915" s="4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 s="45"/>
      <c r="T1916"/>
      <c r="U1916"/>
      <c r="V1916" s="45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 s="45"/>
      <c r="T1917"/>
      <c r="U1917"/>
      <c r="V1917" s="45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 s="45"/>
      <c r="T1918"/>
      <c r="U1918"/>
      <c r="V1918" s="45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 s="45"/>
      <c r="T1919"/>
      <c r="U1919"/>
      <c r="V1919" s="45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 s="45"/>
      <c r="T1920"/>
      <c r="U1920"/>
      <c r="V1920" s="45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 s="45"/>
      <c r="T1921"/>
      <c r="U1921"/>
      <c r="V1921" s="45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 s="45"/>
      <c r="T1922"/>
      <c r="U1922"/>
      <c r="V1922" s="45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 s="45"/>
      <c r="T1923"/>
      <c r="U1923"/>
      <c r="V1923" s="45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 s="45"/>
      <c r="T1924"/>
      <c r="U1924"/>
      <c r="V1924" s="45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 s="45"/>
      <c r="T1925"/>
      <c r="U1925"/>
      <c r="V1925" s="4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 s="45"/>
      <c r="T1926"/>
      <c r="U1926"/>
      <c r="V1926" s="45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 s="45"/>
      <c r="T1927"/>
      <c r="U1927"/>
      <c r="V1927" s="45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 s="45"/>
      <c r="T1928"/>
      <c r="U1928"/>
      <c r="V1928" s="45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 s="45"/>
      <c r="T1929"/>
      <c r="U1929"/>
      <c r="V1929" s="45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 s="45"/>
      <c r="T1930"/>
      <c r="U1930"/>
      <c r="V1930" s="45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 s="45"/>
      <c r="T1931"/>
      <c r="U1931"/>
      <c r="V1931" s="45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 s="45"/>
      <c r="T1932"/>
      <c r="U1932"/>
      <c r="V1932" s="45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 s="45"/>
      <c r="T1933"/>
      <c r="U1933"/>
      <c r="V1933" s="45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 s="45"/>
      <c r="T1934"/>
      <c r="U1934"/>
      <c r="V1934" s="45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 s="45"/>
      <c r="T1935"/>
      <c r="U1935"/>
      <c r="V1935" s="4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 s="45"/>
      <c r="T1936"/>
      <c r="U1936"/>
      <c r="V1936" s="45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 s="45"/>
      <c r="T1937"/>
      <c r="U1937"/>
      <c r="V1937" s="45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 s="45"/>
      <c r="T1938"/>
      <c r="U1938"/>
      <c r="V1938" s="45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 s="45"/>
      <c r="T1939"/>
      <c r="U1939"/>
      <c r="V1939" s="45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 s="45"/>
      <c r="T1940"/>
      <c r="U1940"/>
      <c r="V1940" s="45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 s="45"/>
      <c r="T1941"/>
      <c r="U1941"/>
      <c r="V1941" s="45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 s="45"/>
      <c r="T1942"/>
      <c r="U1942"/>
      <c r="V1942" s="45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 s="45"/>
      <c r="T1943"/>
      <c r="U1943"/>
      <c r="V1943" s="45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 s="45"/>
      <c r="T1944"/>
      <c r="U1944"/>
      <c r="V1944" s="45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 s="45"/>
      <c r="T1945"/>
      <c r="U1945"/>
      <c r="V1945" s="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 s="45"/>
      <c r="T1946"/>
      <c r="U1946"/>
      <c r="V1946" s="45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 s="45"/>
      <c r="T1947"/>
      <c r="U1947"/>
      <c r="V1947" s="45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 s="45"/>
      <c r="T1948"/>
      <c r="U1948"/>
      <c r="V1948" s="45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 s="45"/>
      <c r="T1949"/>
      <c r="U1949"/>
      <c r="V1949" s="45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 s="45"/>
      <c r="T1950"/>
      <c r="U1950"/>
      <c r="V1950" s="45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 s="45"/>
      <c r="T1951"/>
      <c r="U1951"/>
      <c r="V1951" s="45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 s="45"/>
      <c r="T1952"/>
      <c r="U1952"/>
      <c r="V1952" s="45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 s="45"/>
      <c r="T1953"/>
      <c r="U1953"/>
      <c r="V1953" s="45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 s="45"/>
      <c r="T1954"/>
      <c r="U1954"/>
      <c r="V1954" s="45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 s="45"/>
      <c r="T1955"/>
      <c r="U1955"/>
      <c r="V1955" s="4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 s="45"/>
      <c r="T1956"/>
      <c r="U1956"/>
      <c r="V1956" s="45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 s="45"/>
      <c r="T1957"/>
      <c r="U1957"/>
      <c r="V1957" s="45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 s="45"/>
      <c r="T1958"/>
      <c r="U1958"/>
      <c r="V1958" s="45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 s="45"/>
      <c r="T1959"/>
      <c r="U1959"/>
      <c r="V1959" s="45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 s="45"/>
      <c r="T1960"/>
      <c r="U1960"/>
      <c r="V1960" s="45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 s="45"/>
      <c r="T1961"/>
      <c r="U1961"/>
      <c r="V1961" s="45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 s="45"/>
      <c r="T1962"/>
      <c r="U1962"/>
      <c r="V1962" s="45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 s="45"/>
      <c r="T1963"/>
      <c r="U1963"/>
      <c r="V1963" s="45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 s="45"/>
      <c r="T1964"/>
      <c r="U1964"/>
      <c r="V1964" s="45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 s="45"/>
      <c r="T1965"/>
      <c r="U1965"/>
      <c r="V1965" s="4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 s="45"/>
      <c r="T1966"/>
      <c r="U1966"/>
      <c r="V1966" s="45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 s="45"/>
      <c r="T1967"/>
      <c r="U1967"/>
      <c r="V1967" s="45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 s="45"/>
      <c r="T1968"/>
      <c r="U1968"/>
      <c r="V1968" s="45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 s="45"/>
      <c r="T1969"/>
      <c r="U1969"/>
      <c r="V1969" s="45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 s="45"/>
      <c r="T1970"/>
      <c r="U1970"/>
      <c r="V1970" s="45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 s="45"/>
      <c r="T1971"/>
      <c r="U1971"/>
      <c r="V1971" s="45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 s="45"/>
      <c r="T1972"/>
      <c r="U1972"/>
      <c r="V1972" s="45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 s="45"/>
      <c r="T1973"/>
      <c r="U1973"/>
      <c r="V1973" s="45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 s="45"/>
      <c r="T1974"/>
      <c r="U1974"/>
      <c r="V1974" s="45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 s="45"/>
      <c r="T1975"/>
      <c r="U1975"/>
      <c r="V1975" s="4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 s="45"/>
      <c r="T1976"/>
      <c r="U1976"/>
      <c r="V1976" s="45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 s="45"/>
      <c r="T1977"/>
      <c r="U1977"/>
      <c r="V1977" s="45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 s="45"/>
      <c r="T1978"/>
      <c r="U1978"/>
      <c r="V1978" s="45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 s="45"/>
      <c r="T1979"/>
      <c r="U1979"/>
      <c r="V1979" s="45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 s="45"/>
      <c r="T1980"/>
      <c r="U1980"/>
      <c r="V1980" s="45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 s="45"/>
      <c r="T1981"/>
      <c r="U1981"/>
      <c r="V1981" s="45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 s="45"/>
      <c r="T1982"/>
      <c r="U1982"/>
      <c r="V1982" s="45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 s="45"/>
      <c r="T1983"/>
      <c r="U1983"/>
      <c r="V1983" s="45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 s="45"/>
      <c r="T1984"/>
      <c r="U1984"/>
      <c r="V1984" s="45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 s="45"/>
      <c r="T1985"/>
      <c r="U1985"/>
      <c r="V1985" s="4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 s="45"/>
      <c r="T1986"/>
      <c r="U1986"/>
      <c r="V1986" s="45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 s="45"/>
      <c r="T1987"/>
      <c r="U1987"/>
      <c r="V1987" s="45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 s="45"/>
      <c r="T1988"/>
      <c r="U1988"/>
      <c r="V1988" s="45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 s="45"/>
      <c r="T1989"/>
      <c r="U1989"/>
      <c r="V1989" s="45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 s="45"/>
      <c r="T1990"/>
      <c r="U1990"/>
      <c r="V1990" s="45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 s="45"/>
      <c r="T1991"/>
      <c r="U1991"/>
      <c r="V1991" s="45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 s="45"/>
      <c r="T1992"/>
      <c r="U1992"/>
      <c r="V1992" s="45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 s="45"/>
      <c r="T1993"/>
      <c r="U1993"/>
      <c r="V1993" s="45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 s="45"/>
      <c r="T1994"/>
      <c r="U1994"/>
      <c r="V1994" s="45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 s="45"/>
      <c r="T1995"/>
      <c r="U1995"/>
      <c r="V1995" s="4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 s="45"/>
      <c r="T1996"/>
      <c r="U1996"/>
      <c r="V1996" s="45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 s="45"/>
      <c r="T1997"/>
      <c r="U1997"/>
      <c r="V1997" s="45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 s="45"/>
      <c r="T1998"/>
      <c r="U1998"/>
      <c r="V1998" s="45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 s="45"/>
      <c r="T1999"/>
      <c r="U1999"/>
      <c r="V1999" s="45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 s="45"/>
      <c r="T2000"/>
      <c r="U2000"/>
      <c r="V2000" s="45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 s="45"/>
      <c r="T2001"/>
      <c r="U2001"/>
      <c r="V2001" s="45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 s="45"/>
      <c r="T2002"/>
      <c r="U2002"/>
      <c r="V2002" s="45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 s="45"/>
      <c r="T2003"/>
      <c r="U2003"/>
      <c r="V2003" s="45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 s="45"/>
      <c r="T2004"/>
      <c r="U2004"/>
      <c r="V2004" s="45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 s="45"/>
      <c r="T2005"/>
      <c r="U2005"/>
      <c r="V2005" s="4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 s="45"/>
      <c r="T2006"/>
      <c r="U2006"/>
      <c r="V2006" s="45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 s="45"/>
      <c r="T2007"/>
      <c r="U2007"/>
      <c r="V2007" s="45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 s="45"/>
      <c r="T2008"/>
      <c r="U2008"/>
      <c r="V2008" s="45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 s="45"/>
      <c r="T2009"/>
      <c r="U2009"/>
      <c r="V2009" s="45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 s="45"/>
      <c r="T2010"/>
      <c r="U2010"/>
      <c r="V2010" s="45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 s="45"/>
      <c r="T2011"/>
      <c r="U2011"/>
      <c r="V2011" s="45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 s="45"/>
      <c r="T2012"/>
      <c r="U2012"/>
      <c r="V2012" s="45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 s="45"/>
      <c r="T2013"/>
      <c r="U2013"/>
      <c r="V2013" s="45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 s="45"/>
      <c r="T2014"/>
      <c r="U2014"/>
      <c r="V2014" s="45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 s="45"/>
      <c r="T2015"/>
      <c r="U2015"/>
      <c r="V2015" s="4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 s="45"/>
      <c r="T2016"/>
      <c r="U2016"/>
      <c r="V2016" s="45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 s="45"/>
      <c r="T2017"/>
      <c r="U2017"/>
      <c r="V2017" s="45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 s="45"/>
      <c r="T2018"/>
      <c r="U2018"/>
      <c r="V2018" s="45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 s="45"/>
      <c r="T2019"/>
      <c r="U2019"/>
      <c r="V2019" s="45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 s="45"/>
      <c r="T2020"/>
      <c r="U2020"/>
      <c r="V2020" s="45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 s="45"/>
      <c r="T2021"/>
      <c r="U2021"/>
      <c r="V2021" s="45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 s="45"/>
      <c r="T2022"/>
      <c r="U2022"/>
      <c r="V2022" s="45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 s="45"/>
      <c r="T2023"/>
      <c r="U2023"/>
      <c r="V2023" s="45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 s="45"/>
      <c r="T2024"/>
      <c r="U2024"/>
      <c r="V2024" s="45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 s="45"/>
      <c r="T2025"/>
      <c r="U2025"/>
      <c r="V2025" s="4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 s="45"/>
      <c r="T2026"/>
      <c r="U2026"/>
      <c r="V2026" s="45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 s="45"/>
      <c r="T2027"/>
      <c r="U2027"/>
      <c r="V2027" s="45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 s="45"/>
      <c r="T2028"/>
      <c r="U2028"/>
      <c r="V2028" s="45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 s="45"/>
      <c r="T2029"/>
      <c r="U2029"/>
      <c r="V2029" s="45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 s="45"/>
      <c r="T2030"/>
      <c r="U2030"/>
      <c r="V2030" s="45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 s="45"/>
      <c r="T2031"/>
      <c r="U2031"/>
      <c r="V2031" s="45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 s="45"/>
      <c r="T2032"/>
      <c r="U2032"/>
      <c r="V2032" s="45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 s="45"/>
      <c r="T2033"/>
      <c r="U2033"/>
      <c r="V2033" s="45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 s="45"/>
      <c r="T2034"/>
      <c r="U2034"/>
      <c r="V2034" s="45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 s="45"/>
      <c r="T2035"/>
      <c r="U2035"/>
      <c r="V2035" s="4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 s="45"/>
      <c r="T2036"/>
      <c r="U2036"/>
      <c r="V2036" s="45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 s="45"/>
      <c r="T2037"/>
      <c r="U2037"/>
      <c r="V2037" s="45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 s="45"/>
      <c r="T2038"/>
      <c r="U2038"/>
      <c r="V2038" s="45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 s="45"/>
      <c r="T2039"/>
      <c r="U2039"/>
      <c r="V2039" s="45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 s="45"/>
      <c r="T2040"/>
      <c r="U2040"/>
      <c r="V2040" s="45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 s="45"/>
      <c r="T2041"/>
      <c r="U2041"/>
      <c r="V2041" s="45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 s="45"/>
      <c r="T2042"/>
      <c r="U2042"/>
      <c r="V2042" s="45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 s="45"/>
      <c r="T2043"/>
      <c r="U2043"/>
      <c r="V2043" s="45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 s="45"/>
      <c r="T2044"/>
      <c r="U2044"/>
      <c r="V2044" s="45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 s="45"/>
      <c r="T2045"/>
      <c r="U2045"/>
      <c r="V2045" s="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 s="45"/>
      <c r="T2046"/>
      <c r="U2046"/>
      <c r="V2046" s="45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 s="45"/>
      <c r="T2047"/>
      <c r="U2047"/>
      <c r="V2047" s="45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 s="45"/>
      <c r="T2048"/>
      <c r="U2048"/>
      <c r="V2048" s="45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 s="45"/>
      <c r="T2049"/>
      <c r="U2049"/>
      <c r="V2049" s="45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 s="45"/>
      <c r="T2050"/>
      <c r="U2050"/>
      <c r="V2050" s="45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 s="45"/>
      <c r="T2051"/>
      <c r="U2051"/>
      <c r="V2051" s="45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 s="45"/>
      <c r="T2052"/>
      <c r="U2052"/>
      <c r="V2052" s="45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 s="45"/>
      <c r="T2053"/>
      <c r="U2053"/>
      <c r="V2053" s="45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 s="45"/>
      <c r="T2054"/>
      <c r="U2054"/>
      <c r="V2054" s="45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 s="45"/>
      <c r="T2055"/>
      <c r="U2055"/>
      <c r="V2055" s="4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 s="45"/>
      <c r="T2056"/>
      <c r="U2056"/>
      <c r="V2056" s="45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 s="45"/>
      <c r="T2057"/>
      <c r="U2057"/>
      <c r="V2057" s="45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 s="45"/>
      <c r="T2058"/>
      <c r="U2058"/>
      <c r="V2058" s="45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 s="45"/>
      <c r="T2059"/>
      <c r="U2059"/>
      <c r="V2059" s="45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 s="45"/>
      <c r="T2060"/>
      <c r="U2060"/>
      <c r="V2060" s="45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 s="45"/>
      <c r="T2061"/>
      <c r="U2061"/>
      <c r="V2061" s="45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 s="45"/>
      <c r="T2062"/>
      <c r="U2062"/>
      <c r="V2062" s="45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 s="45"/>
      <c r="T2063"/>
      <c r="U2063"/>
      <c r="V2063" s="45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 s="45"/>
      <c r="T2064"/>
      <c r="U2064"/>
      <c r="V2064" s="45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 s="45"/>
      <c r="T2065"/>
      <c r="U2065"/>
      <c r="V2065" s="4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 s="45"/>
      <c r="T2066"/>
      <c r="U2066"/>
      <c r="V2066" s="45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 s="45"/>
      <c r="T2067"/>
      <c r="U2067"/>
      <c r="V2067" s="45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 s="45"/>
      <c r="T2068"/>
      <c r="U2068"/>
      <c r="V2068" s="45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 s="45"/>
      <c r="T2069"/>
      <c r="U2069"/>
      <c r="V2069" s="45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 s="45"/>
      <c r="T2070"/>
      <c r="U2070"/>
      <c r="V2070" s="45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 s="45"/>
      <c r="T2071"/>
      <c r="U2071"/>
      <c r="V2071" s="45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 s="45"/>
      <c r="T2072"/>
      <c r="U2072"/>
      <c r="V2072" s="45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 s="45"/>
      <c r="T2073"/>
      <c r="U2073"/>
      <c r="V2073" s="45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 s="45"/>
      <c r="T2074"/>
      <c r="U2074"/>
      <c r="V2074" s="45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 s="45"/>
      <c r="T2075"/>
      <c r="U2075"/>
      <c r="V2075" s="4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 s="45"/>
      <c r="T2076"/>
      <c r="U2076"/>
      <c r="V2076" s="45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 s="45"/>
      <c r="T2077"/>
      <c r="U2077"/>
      <c r="V2077" s="45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 s="45"/>
      <c r="T2078"/>
      <c r="U2078"/>
      <c r="V2078" s="45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 s="45"/>
      <c r="T2079"/>
      <c r="U2079"/>
      <c r="V2079" s="45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 s="45"/>
      <c r="T2080"/>
      <c r="U2080"/>
      <c r="V2080" s="45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 s="45"/>
      <c r="T2081"/>
      <c r="U2081"/>
      <c r="V2081" s="45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 s="45"/>
      <c r="T2082"/>
      <c r="U2082"/>
      <c r="V2082" s="45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 s="45"/>
      <c r="T2083"/>
      <c r="U2083"/>
      <c r="V2083" s="45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 s="45"/>
      <c r="T2084"/>
      <c r="U2084"/>
      <c r="V2084" s="45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 s="45"/>
      <c r="T2085"/>
      <c r="U2085"/>
      <c r="V2085" s="4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 s="45"/>
      <c r="T2086"/>
      <c r="U2086"/>
      <c r="V2086" s="45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 s="45"/>
      <c r="T2087"/>
      <c r="U2087"/>
      <c r="V2087" s="45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 s="45"/>
      <c r="T2088"/>
      <c r="U2088"/>
      <c r="V2088" s="45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 s="45"/>
      <c r="T2089"/>
      <c r="U2089"/>
      <c r="V2089" s="45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 s="45"/>
      <c r="T2090"/>
      <c r="U2090"/>
      <c r="V2090" s="45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 s="45"/>
      <c r="T2091"/>
      <c r="U2091"/>
      <c r="V2091" s="45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 s="45"/>
      <c r="T2092"/>
      <c r="U2092"/>
      <c r="V2092" s="45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 s="45"/>
      <c r="T2093"/>
      <c r="U2093"/>
      <c r="V2093" s="45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 s="45"/>
      <c r="T2094"/>
      <c r="U2094"/>
      <c r="V2094" s="45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 s="45"/>
      <c r="T2095"/>
      <c r="U2095"/>
      <c r="V2095" s="4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 s="45"/>
      <c r="T2096"/>
      <c r="U2096"/>
      <c r="V2096" s="45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 s="45"/>
      <c r="T2097"/>
      <c r="U2097"/>
      <c r="V2097" s="45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 s="45"/>
      <c r="T2098"/>
      <c r="U2098"/>
      <c r="V2098" s="45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 s="45"/>
      <c r="T2099"/>
      <c r="U2099"/>
      <c r="V2099" s="45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 s="45"/>
      <c r="T2100"/>
      <c r="U2100"/>
      <c r="V2100" s="45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 s="45"/>
      <c r="T2101"/>
      <c r="U2101"/>
      <c r="V2101" s="45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 s="45"/>
      <c r="T2102"/>
      <c r="U2102"/>
      <c r="V2102" s="45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 s="45"/>
      <c r="T2103"/>
      <c r="U2103"/>
      <c r="V2103" s="45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 s="45"/>
      <c r="T2104"/>
      <c r="U2104"/>
      <c r="V2104" s="45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 s="45"/>
      <c r="T2105"/>
      <c r="U2105"/>
      <c r="V2105" s="4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 s="45"/>
      <c r="T2106"/>
      <c r="U2106"/>
      <c r="V2106" s="45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 s="45"/>
      <c r="T2107"/>
      <c r="U2107"/>
      <c r="V2107" s="45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 s="45"/>
      <c r="T2108"/>
      <c r="U2108"/>
      <c r="V2108" s="45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 s="45"/>
      <c r="T2109"/>
      <c r="U2109"/>
      <c r="V2109" s="45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 s="45"/>
      <c r="T2110"/>
      <c r="U2110"/>
      <c r="V2110" s="45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 s="45"/>
      <c r="T2111"/>
      <c r="U2111"/>
      <c r="V2111" s="45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 s="45"/>
      <c r="T2112"/>
      <c r="U2112"/>
      <c r="V2112" s="45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 s="45"/>
      <c r="T2113"/>
      <c r="U2113"/>
      <c r="V2113" s="45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 s="45"/>
      <c r="T2114"/>
      <c r="U2114"/>
      <c r="V2114" s="45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 s="45"/>
      <c r="T2115"/>
      <c r="U2115"/>
      <c r="V2115" s="4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 s="45"/>
      <c r="T2116"/>
      <c r="U2116"/>
      <c r="V2116" s="45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 s="45"/>
      <c r="T2117"/>
      <c r="U2117"/>
      <c r="V2117" s="45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 s="45"/>
      <c r="T2118"/>
      <c r="U2118"/>
      <c r="V2118" s="45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 s="45"/>
      <c r="T2119"/>
      <c r="U2119"/>
      <c r="V2119" s="45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 s="45"/>
      <c r="T2120"/>
      <c r="U2120"/>
      <c r="V2120" s="45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 s="45"/>
      <c r="T2121"/>
      <c r="U2121"/>
      <c r="V2121" s="45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 s="45"/>
      <c r="T2122"/>
      <c r="U2122"/>
      <c r="V2122" s="45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 s="45"/>
      <c r="T2123"/>
      <c r="U2123"/>
      <c r="V2123" s="45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 s="45"/>
      <c r="T2124"/>
      <c r="U2124"/>
      <c r="V2124" s="45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 s="45"/>
      <c r="T2125"/>
      <c r="U2125"/>
      <c r="V2125" s="4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 s="45"/>
      <c r="T2126"/>
      <c r="U2126"/>
      <c r="V2126" s="45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 s="45"/>
      <c r="T2127"/>
      <c r="U2127"/>
      <c r="V2127" s="45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 s="45"/>
      <c r="T2128"/>
      <c r="U2128"/>
      <c r="V2128" s="45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 s="45"/>
      <c r="T2129"/>
      <c r="U2129"/>
      <c r="V2129" s="45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 s="45"/>
      <c r="T2130"/>
      <c r="U2130"/>
      <c r="V2130" s="45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 s="45"/>
      <c r="T2131"/>
      <c r="U2131"/>
      <c r="V2131" s="45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 s="45"/>
      <c r="T2132"/>
      <c r="U2132"/>
      <c r="V2132" s="45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 s="45"/>
      <c r="T2133"/>
      <c r="U2133"/>
      <c r="V2133" s="45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 s="45"/>
      <c r="T2134"/>
      <c r="U2134"/>
      <c r="V2134" s="45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 s="45"/>
      <c r="T2135"/>
      <c r="U2135"/>
      <c r="V2135" s="4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 s="45"/>
      <c r="T2136"/>
      <c r="U2136"/>
      <c r="V2136" s="45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 s="45"/>
      <c r="T2137"/>
      <c r="U2137"/>
      <c r="V2137" s="45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 s="45"/>
      <c r="T2138"/>
      <c r="U2138"/>
      <c r="V2138" s="45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 s="45"/>
      <c r="T2139"/>
      <c r="U2139"/>
      <c r="V2139" s="45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 s="45"/>
      <c r="T2140"/>
      <c r="U2140"/>
      <c r="V2140" s="45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 s="45"/>
      <c r="T2141"/>
      <c r="U2141"/>
      <c r="V2141" s="45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 s="45"/>
      <c r="T2142"/>
      <c r="U2142"/>
      <c r="V2142" s="45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 s="45"/>
      <c r="T2143"/>
      <c r="U2143"/>
      <c r="V2143" s="45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 s="45"/>
      <c r="T2144"/>
      <c r="U2144"/>
      <c r="V2144" s="45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 s="45"/>
      <c r="T2145"/>
      <c r="U2145"/>
      <c r="V2145" s="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 s="45"/>
      <c r="T2146"/>
      <c r="U2146"/>
      <c r="V2146" s="45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 s="45"/>
      <c r="T2147"/>
      <c r="U2147"/>
      <c r="V2147" s="45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 s="45"/>
      <c r="T2148"/>
      <c r="U2148"/>
      <c r="V2148" s="45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 s="45"/>
      <c r="T2149"/>
      <c r="U2149"/>
      <c r="V2149" s="45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 s="45"/>
      <c r="T2150"/>
      <c r="U2150"/>
      <c r="V2150" s="45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 s="45"/>
      <c r="T2151"/>
      <c r="U2151"/>
      <c r="V2151" s="45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 s="45"/>
      <c r="T2152"/>
      <c r="U2152"/>
      <c r="V2152" s="45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 s="45"/>
      <c r="T2153"/>
      <c r="U2153"/>
      <c r="V2153" s="45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 s="45"/>
      <c r="T2154"/>
      <c r="U2154"/>
      <c r="V2154" s="45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 s="45"/>
      <c r="T2155"/>
      <c r="U2155"/>
      <c r="V2155" s="4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 s="45"/>
      <c r="T2156"/>
      <c r="U2156"/>
      <c r="V2156" s="45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 s="45"/>
      <c r="T2157"/>
      <c r="U2157"/>
      <c r="V2157" s="45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 s="45"/>
      <c r="T2158"/>
      <c r="U2158"/>
      <c r="V2158" s="45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 s="45"/>
      <c r="T2159"/>
      <c r="U2159"/>
      <c r="V2159" s="45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 s="45"/>
      <c r="T2160"/>
      <c r="U2160"/>
      <c r="V2160" s="45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 s="45"/>
      <c r="T2161"/>
      <c r="U2161"/>
      <c r="V2161" s="45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 s="45"/>
      <c r="T2162"/>
      <c r="U2162"/>
      <c r="V2162" s="45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 s="45"/>
      <c r="T2163"/>
      <c r="U2163"/>
      <c r="V2163" s="45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 s="45"/>
      <c r="T2164"/>
      <c r="U2164"/>
      <c r="V2164" s="45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 s="45"/>
      <c r="T2165"/>
      <c r="U2165"/>
      <c r="V2165" s="4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 s="45"/>
      <c r="T2166"/>
      <c r="U2166"/>
      <c r="V2166" s="45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 s="45"/>
      <c r="T2167"/>
      <c r="U2167"/>
      <c r="V2167" s="45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 s="45"/>
      <c r="T2168"/>
      <c r="U2168"/>
      <c r="V2168" s="45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 s="45"/>
      <c r="T2169"/>
      <c r="U2169"/>
      <c r="V2169" s="45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 s="45"/>
      <c r="T2170"/>
      <c r="U2170"/>
      <c r="V2170" s="45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 s="45"/>
      <c r="T2171"/>
      <c r="U2171"/>
      <c r="V2171" s="45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 s="45"/>
      <c r="T2172"/>
      <c r="U2172"/>
      <c r="V2172" s="45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 s="45"/>
      <c r="T2173"/>
      <c r="U2173"/>
      <c r="V2173" s="45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 s="45"/>
      <c r="T2174"/>
      <c r="U2174"/>
      <c r="V2174" s="45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 s="45"/>
      <c r="T2175"/>
      <c r="U2175"/>
      <c r="V2175" s="4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 s="45"/>
      <c r="T2176"/>
      <c r="U2176"/>
      <c r="V2176" s="45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 s="45"/>
      <c r="T2177"/>
      <c r="U2177"/>
      <c r="V2177" s="45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 s="45"/>
      <c r="T2178"/>
      <c r="U2178"/>
      <c r="V2178" s="45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 s="45"/>
      <c r="T2179"/>
      <c r="U2179"/>
      <c r="V2179" s="45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 s="45"/>
      <c r="T2180"/>
      <c r="U2180"/>
      <c r="V2180" s="45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 s="45"/>
      <c r="T2181"/>
      <c r="U2181"/>
      <c r="V2181" s="45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 s="45"/>
      <c r="T2182"/>
      <c r="U2182"/>
      <c r="V2182" s="45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 s="45"/>
      <c r="T2183"/>
      <c r="U2183"/>
      <c r="V2183" s="45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 s="45"/>
      <c r="T2184"/>
      <c r="U2184"/>
      <c r="V2184" s="45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 s="45"/>
      <c r="T2185"/>
      <c r="U2185"/>
      <c r="V2185" s="4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 s="45"/>
      <c r="T2186"/>
      <c r="U2186"/>
      <c r="V2186" s="45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 s="45"/>
      <c r="T2187"/>
      <c r="U2187"/>
      <c r="V2187" s="45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 s="45"/>
      <c r="T2188"/>
      <c r="U2188"/>
      <c r="V2188" s="45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 s="45"/>
      <c r="T2189"/>
      <c r="U2189"/>
      <c r="V2189" s="45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 s="45"/>
      <c r="T2190"/>
      <c r="U2190"/>
      <c r="V2190" s="45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 s="45"/>
      <c r="T2191"/>
      <c r="U2191"/>
      <c r="V2191" s="45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 s="45"/>
      <c r="T2192"/>
      <c r="U2192"/>
      <c r="V2192" s="45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 s="45"/>
      <c r="T2193"/>
      <c r="U2193"/>
      <c r="V2193" s="45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 s="45"/>
      <c r="T2194"/>
      <c r="U2194"/>
      <c r="V2194" s="45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 s="45"/>
      <c r="T2195"/>
      <c r="U2195"/>
      <c r="V2195" s="4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 s="45"/>
      <c r="T2196"/>
      <c r="U2196"/>
      <c r="V2196" s="45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 s="45"/>
      <c r="T2197"/>
      <c r="U2197"/>
      <c r="V2197" s="45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 s="45"/>
      <c r="T2198"/>
      <c r="U2198"/>
      <c r="V2198" s="45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 s="45"/>
      <c r="T2199"/>
      <c r="U2199"/>
      <c r="V2199" s="45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 s="45"/>
      <c r="T2200"/>
      <c r="U2200"/>
      <c r="V2200" s="45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 s="45"/>
      <c r="T2201"/>
      <c r="U2201"/>
      <c r="V2201" s="45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 s="45"/>
      <c r="T2202"/>
      <c r="U2202"/>
      <c r="V2202" s="45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 s="45"/>
      <c r="T2203"/>
      <c r="U2203"/>
      <c r="V2203" s="45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 s="45"/>
      <c r="T2204"/>
      <c r="U2204"/>
      <c r="V2204" s="45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 s="45"/>
      <c r="T2205"/>
      <c r="U2205"/>
      <c r="V2205" s="4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 s="45"/>
      <c r="T2206"/>
      <c r="U2206"/>
      <c r="V2206" s="45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 s="45"/>
      <c r="T2207"/>
      <c r="U2207"/>
      <c r="V2207" s="45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 s="45"/>
      <c r="T2208"/>
      <c r="U2208"/>
      <c r="V2208" s="45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 s="45"/>
      <c r="T2209"/>
      <c r="U2209"/>
      <c r="V2209" s="45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 s="45"/>
      <c r="T2210"/>
      <c r="U2210"/>
      <c r="V2210" s="45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 s="45"/>
      <c r="T2211"/>
      <c r="U2211"/>
      <c r="V2211" s="45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 s="45"/>
      <c r="T2212"/>
      <c r="U2212"/>
      <c r="V2212" s="45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 s="45"/>
      <c r="T2213"/>
      <c r="U2213"/>
      <c r="V2213" s="45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 s="45"/>
      <c r="T2214"/>
      <c r="U2214"/>
      <c r="V2214" s="45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 s="45"/>
      <c r="T2215"/>
      <c r="U2215"/>
      <c r="V2215" s="4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 s="45"/>
      <c r="T2216"/>
      <c r="U2216"/>
      <c r="V2216" s="45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 s="45"/>
      <c r="T2217"/>
      <c r="U2217"/>
      <c r="V2217" s="45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 s="45"/>
      <c r="T2218"/>
      <c r="U2218"/>
      <c r="V2218" s="45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 s="45"/>
      <c r="T2219"/>
      <c r="U2219"/>
      <c r="V2219" s="45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 s="45"/>
      <c r="T2220"/>
      <c r="U2220"/>
      <c r="V2220" s="45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 s="45"/>
      <c r="T2221"/>
      <c r="U2221"/>
      <c r="V2221" s="45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 s="45"/>
      <c r="T2222"/>
      <c r="U2222"/>
      <c r="V2222" s="45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 s="45"/>
      <c r="T2223"/>
      <c r="U2223"/>
      <c r="V2223" s="45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 s="45"/>
      <c r="T2224"/>
      <c r="U2224"/>
      <c r="V2224" s="45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 s="45"/>
      <c r="T2225"/>
      <c r="U2225"/>
      <c r="V2225" s="4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 s="45"/>
      <c r="T2226"/>
      <c r="U2226"/>
      <c r="V2226" s="45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 s="45"/>
      <c r="T2227"/>
      <c r="U2227"/>
      <c r="V2227" s="45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 s="45"/>
      <c r="T2228"/>
      <c r="U2228"/>
      <c r="V2228" s="45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 s="45"/>
      <c r="T2229"/>
      <c r="U2229"/>
      <c r="V2229" s="45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 s="45"/>
      <c r="T2230"/>
      <c r="U2230"/>
      <c r="V2230" s="45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 s="45"/>
      <c r="T2231"/>
      <c r="U2231"/>
      <c r="V2231" s="45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 s="45"/>
      <c r="T2232"/>
      <c r="U2232"/>
      <c r="V2232" s="45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 s="45"/>
      <c r="T2233"/>
      <c r="U2233"/>
      <c r="V2233" s="45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 s="45"/>
      <c r="T2234"/>
      <c r="U2234"/>
      <c r="V2234" s="45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 s="45"/>
      <c r="T2235"/>
      <c r="U2235"/>
      <c r="V2235" s="4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 s="45"/>
      <c r="T2236"/>
      <c r="U2236"/>
      <c r="V2236" s="45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 s="45"/>
      <c r="T2237"/>
      <c r="U2237"/>
      <c r="V2237" s="45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 s="45"/>
      <c r="T2238"/>
      <c r="U2238"/>
      <c r="V2238" s="45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 s="45"/>
      <c r="T2239"/>
      <c r="U2239"/>
      <c r="V2239" s="45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 s="45"/>
      <c r="T2240"/>
      <c r="U2240"/>
      <c r="V2240" s="45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 s="45"/>
      <c r="T2241"/>
      <c r="U2241"/>
      <c r="V2241" s="45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 s="45"/>
      <c r="T2242"/>
      <c r="U2242"/>
      <c r="V2242" s="45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 s="45"/>
      <c r="T2243"/>
      <c r="U2243"/>
      <c r="V2243" s="45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 s="45"/>
      <c r="T2244"/>
      <c r="U2244"/>
      <c r="V2244" s="45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 s="45"/>
      <c r="T2245"/>
      <c r="U2245"/>
      <c r="V2245" s="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 s="45"/>
      <c r="T2246"/>
      <c r="U2246"/>
      <c r="V2246" s="45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 s="45"/>
      <c r="T2247"/>
      <c r="U2247"/>
      <c r="V2247" s="45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 s="45"/>
      <c r="T2248"/>
      <c r="U2248"/>
      <c r="V2248" s="45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 s="45"/>
      <c r="T2249"/>
      <c r="U2249"/>
      <c r="V2249" s="45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 s="45"/>
      <c r="T2250"/>
      <c r="U2250"/>
      <c r="V2250" s="45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 s="45"/>
      <c r="T2251"/>
      <c r="U2251"/>
      <c r="V2251" s="45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 s="45"/>
      <c r="T2252"/>
      <c r="U2252"/>
      <c r="V2252" s="45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 s="45"/>
      <c r="T2253"/>
      <c r="U2253"/>
      <c r="V2253" s="45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 s="45"/>
      <c r="T2254"/>
      <c r="U2254"/>
      <c r="V2254" s="45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 s="45"/>
      <c r="T2255"/>
      <c r="U2255"/>
      <c r="V2255" s="4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 s="45"/>
      <c r="T2256"/>
      <c r="U2256"/>
      <c r="V2256" s="45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 s="45"/>
      <c r="T2257"/>
      <c r="U2257"/>
      <c r="V2257" s="45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 s="45"/>
      <c r="T2258"/>
      <c r="U2258"/>
      <c r="V2258" s="45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 s="45"/>
      <c r="T2259"/>
      <c r="U2259"/>
      <c r="V2259" s="45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 s="45"/>
      <c r="T2260"/>
      <c r="U2260"/>
      <c r="V2260" s="45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 s="45"/>
      <c r="T2261"/>
      <c r="U2261"/>
      <c r="V2261" s="45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 s="45"/>
      <c r="T2262"/>
      <c r="U2262"/>
      <c r="V2262" s="45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 s="45"/>
      <c r="T2263"/>
      <c r="U2263"/>
      <c r="V2263" s="45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 s="45"/>
      <c r="T2264"/>
      <c r="U2264"/>
      <c r="V2264" s="45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 s="45"/>
      <c r="T2265"/>
      <c r="U2265"/>
      <c r="V2265" s="4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 s="45"/>
      <c r="T2266"/>
      <c r="U2266"/>
      <c r="V2266" s="45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 s="45"/>
      <c r="T2267"/>
      <c r="U2267"/>
      <c r="V2267" s="45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 s="45"/>
      <c r="T2268"/>
      <c r="U2268"/>
      <c r="V2268" s="45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 s="45"/>
      <c r="T2269"/>
      <c r="U2269"/>
      <c r="V2269" s="45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 s="45"/>
      <c r="T2270"/>
      <c r="U2270"/>
      <c r="V2270" s="45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 s="45"/>
      <c r="T2271"/>
      <c r="U2271"/>
      <c r="V2271" s="45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 s="45"/>
      <c r="T2272"/>
      <c r="U2272"/>
      <c r="V2272" s="45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 s="45"/>
      <c r="T2273"/>
      <c r="U2273"/>
      <c r="V2273" s="45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 s="45"/>
      <c r="T2274"/>
      <c r="U2274"/>
      <c r="V2274" s="45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 s="45"/>
      <c r="T2275"/>
      <c r="U2275"/>
      <c r="V2275" s="4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 s="45"/>
      <c r="T2276"/>
      <c r="U2276"/>
      <c r="V2276" s="45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 s="45"/>
      <c r="T2277"/>
      <c r="U2277"/>
      <c r="V2277" s="45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 s="45"/>
      <c r="T2278"/>
      <c r="U2278"/>
      <c r="V2278" s="45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 s="45"/>
      <c r="T2279"/>
      <c r="U2279"/>
      <c r="V2279" s="45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 s="45"/>
      <c r="T2280"/>
      <c r="U2280"/>
      <c r="V2280" s="45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 s="45"/>
      <c r="T2281"/>
      <c r="U2281"/>
      <c r="V2281" s="45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 s="45"/>
      <c r="T2282"/>
      <c r="U2282"/>
      <c r="V2282" s="45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 s="45"/>
      <c r="T2283"/>
      <c r="U2283"/>
      <c r="V2283" s="45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 s="45"/>
      <c r="T2284"/>
      <c r="U2284"/>
      <c r="V2284" s="45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 s="45"/>
      <c r="T2285"/>
      <c r="U2285"/>
      <c r="V2285" s="4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 s="45"/>
      <c r="T2286"/>
      <c r="U2286"/>
      <c r="V2286" s="45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 s="45"/>
      <c r="T2287"/>
      <c r="U2287"/>
      <c r="V2287" s="45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 s="45"/>
      <c r="T2288"/>
      <c r="U2288"/>
      <c r="V2288" s="45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 s="45"/>
      <c r="T2289"/>
      <c r="U2289"/>
      <c r="V2289" s="45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 s="45"/>
      <c r="T2290"/>
      <c r="U2290"/>
      <c r="V2290" s="45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 s="45"/>
      <c r="T2291"/>
      <c r="U2291"/>
      <c r="V2291" s="45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 s="45"/>
      <c r="T2292"/>
      <c r="U2292"/>
      <c r="V2292" s="45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 s="45"/>
      <c r="T2293"/>
      <c r="U2293"/>
      <c r="V2293" s="45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 s="45"/>
      <c r="T2294"/>
      <c r="U2294"/>
      <c r="V2294" s="45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 s="45"/>
      <c r="T2295"/>
      <c r="U2295"/>
      <c r="V2295" s="4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 s="45"/>
      <c r="T2296"/>
      <c r="U2296"/>
      <c r="V2296" s="45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 s="45"/>
      <c r="T2297"/>
      <c r="U2297"/>
      <c r="V2297" s="45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 s="45"/>
      <c r="T2298"/>
      <c r="U2298"/>
      <c r="V2298" s="45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 s="45"/>
      <c r="T2299"/>
      <c r="U2299"/>
      <c r="V2299" s="45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 s="45"/>
      <c r="T2300"/>
      <c r="U2300"/>
      <c r="V2300" s="45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 s="45"/>
      <c r="T2301"/>
      <c r="U2301"/>
      <c r="V2301" s="45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 s="45"/>
      <c r="T2302"/>
      <c r="U2302"/>
      <c r="V2302" s="45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 s="45"/>
      <c r="T2303"/>
      <c r="U2303"/>
      <c r="V2303" s="45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 s="45"/>
      <c r="T2304"/>
      <c r="U2304"/>
      <c r="V2304" s="45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 s="45"/>
      <c r="T2305"/>
      <c r="U2305"/>
      <c r="V2305" s="4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 s="45"/>
      <c r="T2306"/>
      <c r="U2306"/>
      <c r="V2306" s="45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 s="45"/>
      <c r="T2307"/>
      <c r="U2307"/>
      <c r="V2307" s="45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 s="45"/>
      <c r="T2308"/>
      <c r="U2308"/>
      <c r="V2308" s="45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 s="45"/>
      <c r="T2309"/>
      <c r="U2309"/>
      <c r="V2309" s="45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 s="45"/>
      <c r="T2310"/>
      <c r="U2310"/>
      <c r="V2310" s="45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 s="45"/>
      <c r="T2311"/>
      <c r="U2311"/>
      <c r="V2311" s="45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 s="45"/>
      <c r="T2312"/>
      <c r="U2312"/>
      <c r="V2312" s="45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 s="45"/>
      <c r="T2313"/>
      <c r="U2313"/>
      <c r="V2313" s="45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 s="45"/>
      <c r="T2314"/>
      <c r="U2314"/>
      <c r="V2314" s="45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 s="45"/>
      <c r="T2315"/>
      <c r="U2315"/>
      <c r="V2315" s="4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 s="45"/>
      <c r="T2316"/>
      <c r="U2316"/>
      <c r="V2316" s="45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 s="45"/>
      <c r="T2317"/>
      <c r="U2317"/>
      <c r="V2317" s="45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 s="45"/>
      <c r="T2318"/>
      <c r="U2318"/>
      <c r="V2318" s="45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 s="45"/>
      <c r="T2319"/>
      <c r="U2319"/>
      <c r="V2319" s="45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 s="45"/>
      <c r="T2320"/>
      <c r="U2320"/>
      <c r="V2320" s="45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 s="45"/>
      <c r="T2321"/>
      <c r="U2321"/>
      <c r="V2321" s="45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 s="45"/>
      <c r="T2322"/>
      <c r="U2322"/>
      <c r="V2322" s="45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 s="45"/>
      <c r="T2323"/>
      <c r="U2323"/>
      <c r="V2323" s="45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 s="45"/>
      <c r="T2324"/>
      <c r="U2324"/>
      <c r="V2324" s="45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 s="45"/>
      <c r="T2325"/>
      <c r="U2325"/>
      <c r="V2325" s="4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 s="45"/>
      <c r="T2326"/>
      <c r="U2326"/>
      <c r="V2326" s="45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 s="45"/>
      <c r="T2327"/>
      <c r="U2327"/>
      <c r="V2327" s="45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 s="45"/>
      <c r="T2328"/>
      <c r="U2328"/>
      <c r="V2328" s="45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 s="45"/>
      <c r="T2329"/>
      <c r="U2329"/>
      <c r="V2329" s="45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 s="45"/>
      <c r="T2330"/>
      <c r="U2330"/>
      <c r="V2330" s="45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 s="45"/>
      <c r="T2331"/>
      <c r="U2331"/>
      <c r="V2331" s="45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 s="45"/>
      <c r="T2332"/>
      <c r="U2332"/>
      <c r="V2332" s="45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 s="45"/>
      <c r="T2333"/>
      <c r="U2333"/>
      <c r="V2333" s="45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 s="45"/>
      <c r="T2334"/>
      <c r="U2334"/>
      <c r="V2334" s="45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 s="45"/>
      <c r="T2335"/>
      <c r="U2335"/>
      <c r="V2335" s="4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 s="45"/>
      <c r="T2336"/>
      <c r="U2336"/>
      <c r="V2336" s="45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 s="45"/>
      <c r="T2337"/>
      <c r="U2337"/>
      <c r="V2337" s="45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 s="45"/>
      <c r="T2338"/>
      <c r="U2338"/>
      <c r="V2338" s="45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 s="45"/>
      <c r="T2339"/>
      <c r="U2339"/>
      <c r="V2339" s="45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 s="45"/>
      <c r="T2340"/>
      <c r="U2340"/>
      <c r="V2340" s="45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 s="45"/>
      <c r="T2341"/>
      <c r="U2341"/>
      <c r="V2341" s="45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 s="45"/>
      <c r="T2342"/>
      <c r="U2342"/>
      <c r="V2342" s="45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 s="45"/>
      <c r="T2343"/>
      <c r="U2343"/>
      <c r="V2343" s="45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 s="45"/>
      <c r="T2344"/>
      <c r="U2344"/>
      <c r="V2344" s="45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 s="45"/>
      <c r="T2345"/>
      <c r="U2345"/>
      <c r="V2345" s="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 s="45"/>
      <c r="T2346"/>
      <c r="U2346"/>
      <c r="V2346" s="45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 s="45"/>
      <c r="T2347"/>
      <c r="U2347"/>
      <c r="V2347" s="45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 s="45"/>
      <c r="T2348"/>
      <c r="U2348"/>
      <c r="V2348" s="45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 s="45"/>
      <c r="T2349"/>
      <c r="U2349"/>
      <c r="V2349" s="45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 s="45"/>
      <c r="T2350"/>
      <c r="U2350"/>
      <c r="V2350" s="45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 s="45"/>
      <c r="T2351"/>
      <c r="U2351"/>
      <c r="V2351" s="45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 s="45"/>
      <c r="T2352"/>
      <c r="U2352"/>
      <c r="V2352" s="45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 s="45"/>
      <c r="T2353"/>
      <c r="U2353"/>
      <c r="V2353" s="45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 s="45"/>
      <c r="T2354"/>
      <c r="U2354"/>
      <c r="V2354" s="45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 s="45"/>
      <c r="T2355"/>
      <c r="U2355"/>
      <c r="V2355" s="4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 s="45"/>
      <c r="T2356"/>
      <c r="U2356"/>
      <c r="V2356" s="45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 s="45"/>
      <c r="T2357"/>
      <c r="U2357"/>
      <c r="V2357" s="45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 s="45"/>
      <c r="T2358"/>
      <c r="U2358"/>
      <c r="V2358" s="45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 s="45"/>
      <c r="T2359"/>
      <c r="U2359"/>
      <c r="V2359" s="45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 s="45"/>
      <c r="T2360"/>
      <c r="U2360"/>
      <c r="V2360" s="45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 s="45"/>
      <c r="T2361"/>
      <c r="U2361"/>
      <c r="V2361" s="45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 s="45"/>
      <c r="T2362"/>
      <c r="U2362"/>
      <c r="V2362" s="45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 s="45"/>
      <c r="T2363"/>
      <c r="U2363"/>
      <c r="V2363" s="45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 s="45"/>
      <c r="T2364"/>
      <c r="U2364"/>
      <c r="V2364" s="45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 s="45"/>
      <c r="T2365"/>
      <c r="U2365"/>
      <c r="V2365" s="4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 s="45"/>
      <c r="T2366"/>
      <c r="U2366"/>
      <c r="V2366" s="45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 s="45"/>
      <c r="T2367"/>
      <c r="U2367"/>
      <c r="V2367" s="45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 s="45"/>
      <c r="T2368"/>
      <c r="U2368"/>
      <c r="V2368" s="45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 s="45"/>
      <c r="T2369"/>
      <c r="U2369"/>
      <c r="V2369" s="45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 s="45"/>
      <c r="T2370"/>
      <c r="U2370"/>
      <c r="V2370" s="45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 s="45"/>
      <c r="T2371"/>
      <c r="U2371"/>
      <c r="V2371" s="45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 s="45"/>
      <c r="T2372"/>
      <c r="U2372"/>
      <c r="V2372" s="45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 s="45"/>
      <c r="T2373"/>
      <c r="U2373"/>
      <c r="V2373" s="45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 s="45"/>
      <c r="T2374"/>
      <c r="U2374"/>
      <c r="V2374" s="45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 s="45"/>
      <c r="T2375"/>
      <c r="U2375"/>
      <c r="V2375" s="4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 s="45"/>
      <c r="T2376"/>
      <c r="U2376"/>
      <c r="V2376" s="45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 s="45"/>
      <c r="T2377"/>
      <c r="U2377"/>
      <c r="V2377" s="45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 s="45"/>
      <c r="T2378"/>
      <c r="U2378"/>
      <c r="V2378" s="45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 s="45"/>
      <c r="T2379"/>
      <c r="U2379"/>
      <c r="V2379" s="45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 s="45"/>
      <c r="T2380"/>
      <c r="U2380"/>
      <c r="V2380" s="45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 s="45"/>
      <c r="T2381"/>
      <c r="U2381"/>
      <c r="V2381" s="45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 s="45"/>
      <c r="T2382"/>
      <c r="U2382"/>
      <c r="V2382" s="45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 s="45"/>
      <c r="T2383"/>
      <c r="U2383"/>
      <c r="V2383" s="45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 s="45"/>
      <c r="T2384"/>
      <c r="U2384"/>
      <c r="V2384" s="45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 s="45"/>
      <c r="T2385"/>
      <c r="U2385"/>
      <c r="V2385" s="4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 s="45"/>
      <c r="T2386"/>
      <c r="U2386"/>
      <c r="V2386" s="45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 s="45"/>
      <c r="T2387"/>
      <c r="U2387"/>
      <c r="V2387" s="45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 s="45"/>
      <c r="T2388"/>
      <c r="U2388"/>
      <c r="V2388" s="45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 s="45"/>
      <c r="T2389"/>
      <c r="U2389"/>
      <c r="V2389" s="45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 s="45"/>
      <c r="T2390"/>
      <c r="U2390"/>
      <c r="V2390" s="45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 s="45"/>
      <c r="T2391"/>
      <c r="U2391"/>
      <c r="V2391" s="45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 s="45"/>
      <c r="T2392"/>
      <c r="U2392"/>
      <c r="V2392" s="45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 s="45"/>
      <c r="T2393"/>
      <c r="U2393"/>
      <c r="V2393" s="45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 s="45"/>
      <c r="T2394"/>
      <c r="U2394"/>
      <c r="V2394" s="45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 s="45"/>
      <c r="T2395"/>
      <c r="U2395"/>
      <c r="V2395" s="4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 s="45"/>
      <c r="T2396"/>
      <c r="U2396"/>
      <c r="V2396" s="45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 s="45"/>
      <c r="T2397"/>
      <c r="U2397"/>
      <c r="V2397" s="45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 s="45"/>
      <c r="T2398"/>
      <c r="U2398"/>
      <c r="V2398" s="45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 s="45"/>
      <c r="T2399"/>
      <c r="U2399"/>
      <c r="V2399" s="45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 s="45"/>
      <c r="T2400"/>
      <c r="U2400"/>
      <c r="V2400" s="45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 s="45"/>
      <c r="T2401"/>
      <c r="U2401"/>
      <c r="V2401" s="45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 s="45"/>
      <c r="T2402"/>
      <c r="U2402"/>
      <c r="V2402" s="45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 s="45"/>
      <c r="T2403"/>
      <c r="U2403"/>
      <c r="V2403" s="45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 s="45"/>
      <c r="T2404"/>
      <c r="U2404"/>
      <c r="V2404" s="45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 s="45"/>
      <c r="T2405"/>
      <c r="U2405"/>
      <c r="V2405" s="4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 s="45"/>
      <c r="T2406"/>
      <c r="U2406"/>
      <c r="V2406" s="45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 s="45"/>
      <c r="T2407"/>
      <c r="U2407"/>
      <c r="V2407" s="45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 s="45"/>
      <c r="T2408"/>
      <c r="U2408"/>
      <c r="V2408" s="45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 s="45"/>
      <c r="T2409"/>
      <c r="U2409"/>
      <c r="V2409" s="45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 s="45"/>
      <c r="T2410"/>
      <c r="U2410"/>
      <c r="V2410" s="45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 s="45"/>
      <c r="T2411"/>
      <c r="U2411"/>
      <c r="V2411" s="45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 s="45"/>
      <c r="T2412"/>
      <c r="U2412"/>
      <c r="V2412" s="45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 s="45"/>
      <c r="T2413"/>
      <c r="U2413"/>
      <c r="V2413" s="45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 s="45"/>
      <c r="T2414"/>
      <c r="U2414"/>
      <c r="V2414" s="45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 s="45"/>
      <c r="T2415"/>
      <c r="U2415"/>
      <c r="V2415" s="4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 s="45"/>
      <c r="T2416"/>
      <c r="U2416"/>
      <c r="V2416" s="45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 s="45"/>
      <c r="T2417"/>
      <c r="U2417"/>
      <c r="V2417" s="45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 s="45"/>
      <c r="T2418"/>
      <c r="U2418"/>
      <c r="V2418" s="45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 s="45"/>
      <c r="T2419"/>
      <c r="U2419"/>
      <c r="V2419" s="45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 s="45"/>
      <c r="T2420"/>
      <c r="U2420"/>
      <c r="V2420" s="45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 s="45"/>
      <c r="T2421"/>
      <c r="U2421"/>
      <c r="V2421" s="45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 s="45"/>
      <c r="T2422"/>
      <c r="U2422"/>
      <c r="V2422" s="45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 s="45"/>
      <c r="T2423"/>
      <c r="U2423"/>
      <c r="V2423" s="45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 s="45"/>
      <c r="T2424"/>
      <c r="U2424"/>
      <c r="V2424" s="45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 s="45"/>
      <c r="T2425"/>
      <c r="U2425"/>
      <c r="V2425" s="4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 s="45"/>
      <c r="T2426"/>
      <c r="U2426"/>
      <c r="V2426" s="45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 s="45"/>
      <c r="T2427"/>
      <c r="U2427"/>
      <c r="V2427" s="45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 s="45"/>
      <c r="T2428"/>
      <c r="U2428"/>
      <c r="V2428" s="45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 s="45"/>
      <c r="T2429"/>
      <c r="U2429"/>
      <c r="V2429" s="45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 s="45"/>
      <c r="T2430"/>
      <c r="U2430"/>
      <c r="V2430" s="45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 s="45"/>
      <c r="T2431"/>
      <c r="U2431"/>
      <c r="V2431" s="45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 s="45"/>
      <c r="T2432"/>
      <c r="U2432"/>
      <c r="V2432" s="45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 s="45"/>
      <c r="T2433"/>
      <c r="U2433"/>
      <c r="V2433" s="45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 s="45"/>
      <c r="T2434"/>
      <c r="U2434"/>
      <c r="V2434" s="45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 s="45"/>
      <c r="T2435"/>
      <c r="U2435"/>
      <c r="V2435" s="4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 s="45"/>
      <c r="T2436"/>
      <c r="U2436"/>
      <c r="V2436" s="45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 s="45"/>
      <c r="T2437"/>
      <c r="U2437"/>
      <c r="V2437" s="45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 s="45"/>
      <c r="T2438"/>
      <c r="U2438"/>
      <c r="V2438" s="45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 s="45"/>
      <c r="T2439"/>
      <c r="U2439"/>
      <c r="V2439" s="45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 s="45"/>
      <c r="T2440"/>
      <c r="U2440"/>
      <c r="V2440" s="45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 s="45"/>
      <c r="T2441"/>
      <c r="U2441"/>
      <c r="V2441" s="45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 s="45"/>
      <c r="T2442"/>
      <c r="U2442"/>
      <c r="V2442" s="45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 s="45"/>
      <c r="T2443"/>
      <c r="U2443"/>
      <c r="V2443" s="45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 s="45"/>
      <c r="T2444"/>
      <c r="U2444"/>
      <c r="V2444" s="45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 s="45"/>
      <c r="T2445"/>
      <c r="U2445"/>
      <c r="V2445" s="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 s="45"/>
      <c r="T2446"/>
      <c r="U2446"/>
      <c r="V2446" s="45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 s="45"/>
      <c r="T2447"/>
      <c r="U2447"/>
      <c r="V2447" s="45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 s="45"/>
      <c r="T2448"/>
      <c r="U2448"/>
      <c r="V2448" s="45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 s="45"/>
      <c r="T2449"/>
      <c r="U2449"/>
      <c r="V2449" s="45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 s="45"/>
      <c r="T2450"/>
      <c r="U2450"/>
      <c r="V2450" s="45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 s="45"/>
      <c r="T2451"/>
      <c r="U2451"/>
      <c r="V2451" s="45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 s="45"/>
      <c r="T2452"/>
      <c r="U2452"/>
      <c r="V2452" s="45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 s="45"/>
      <c r="T2453"/>
      <c r="U2453"/>
      <c r="V2453" s="45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 s="45"/>
      <c r="T2454"/>
      <c r="U2454"/>
      <c r="V2454" s="45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 s="45"/>
      <c r="T2455"/>
      <c r="U2455"/>
      <c r="V2455" s="4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 s="45"/>
      <c r="T2456"/>
      <c r="U2456"/>
      <c r="V2456" s="45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 s="45"/>
      <c r="T2457"/>
      <c r="U2457"/>
      <c r="V2457" s="45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 s="45"/>
      <c r="T2458"/>
      <c r="U2458"/>
      <c r="V2458" s="45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 s="45"/>
      <c r="T2459"/>
      <c r="U2459"/>
      <c r="V2459" s="45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 s="45"/>
      <c r="T2460"/>
      <c r="U2460"/>
      <c r="V2460" s="45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 s="45"/>
      <c r="T2461"/>
      <c r="U2461"/>
      <c r="V2461" s="45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 s="45"/>
      <c r="T2462"/>
      <c r="U2462"/>
      <c r="V2462" s="45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 s="45"/>
      <c r="T2463"/>
      <c r="U2463"/>
      <c r="V2463" s="45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 s="45"/>
      <c r="T2464"/>
      <c r="U2464"/>
      <c r="V2464" s="45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 s="45"/>
      <c r="T2465"/>
      <c r="U2465"/>
      <c r="V2465" s="4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 s="45"/>
      <c r="T2466"/>
      <c r="U2466"/>
      <c r="V2466" s="45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 s="45"/>
      <c r="T2467"/>
      <c r="U2467"/>
      <c r="V2467" s="45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 s="45"/>
      <c r="T2468"/>
      <c r="U2468"/>
      <c r="V2468" s="45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 s="45"/>
      <c r="T2469"/>
      <c r="U2469"/>
      <c r="V2469" s="45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 s="45"/>
      <c r="T2470"/>
      <c r="U2470"/>
      <c r="V2470" s="45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 s="45"/>
      <c r="T2471"/>
      <c r="U2471"/>
      <c r="V2471" s="45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 s="45"/>
      <c r="T2472"/>
      <c r="U2472"/>
      <c r="V2472" s="45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 s="45"/>
      <c r="T2473"/>
      <c r="U2473"/>
      <c r="V2473" s="45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 s="45"/>
      <c r="T2474"/>
      <c r="U2474"/>
      <c r="V2474" s="45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 s="45"/>
      <c r="T2475"/>
      <c r="U2475"/>
      <c r="V2475" s="4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 s="45"/>
      <c r="T2476"/>
      <c r="U2476"/>
      <c r="V2476" s="45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 s="45"/>
      <c r="T2477"/>
      <c r="U2477"/>
      <c r="V2477" s="45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 s="45"/>
      <c r="T2478"/>
      <c r="U2478"/>
      <c r="V2478" s="45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 s="45"/>
      <c r="T2479"/>
      <c r="U2479"/>
      <c r="V2479" s="45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 s="45"/>
      <c r="T2480"/>
      <c r="U2480"/>
      <c r="V2480" s="45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 s="45"/>
      <c r="T2481"/>
      <c r="U2481"/>
      <c r="V2481" s="45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 s="45"/>
      <c r="T2482"/>
      <c r="U2482"/>
      <c r="V2482" s="45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 s="45"/>
      <c r="T2483"/>
      <c r="U2483"/>
      <c r="V2483" s="45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 s="45"/>
      <c r="T2484"/>
      <c r="U2484"/>
      <c r="V2484" s="45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 s="45"/>
      <c r="T2485"/>
      <c r="U2485"/>
      <c r="V2485" s="4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 s="45"/>
      <c r="T2486"/>
      <c r="U2486"/>
      <c r="V2486" s="45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 s="45"/>
      <c r="T2487"/>
      <c r="U2487"/>
      <c r="V2487" s="45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 s="45"/>
      <c r="T2488"/>
      <c r="U2488"/>
      <c r="V2488" s="45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 s="45"/>
      <c r="T2489"/>
      <c r="U2489"/>
      <c r="V2489" s="45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 s="45"/>
      <c r="T2490"/>
      <c r="U2490"/>
      <c r="V2490" s="45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 s="45"/>
      <c r="T2491"/>
      <c r="U2491"/>
      <c r="V2491" s="45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 s="45"/>
      <c r="T2492"/>
      <c r="U2492"/>
      <c r="V2492" s="45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 s="45"/>
      <c r="T2493"/>
      <c r="U2493"/>
      <c r="V2493" s="45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 s="45"/>
      <c r="T2494"/>
      <c r="U2494"/>
      <c r="V2494" s="45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 s="45"/>
      <c r="T2495"/>
      <c r="U2495"/>
      <c r="V2495" s="4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 s="45"/>
      <c r="T2496"/>
      <c r="U2496"/>
      <c r="V2496" s="45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 s="45"/>
      <c r="T2497"/>
      <c r="U2497"/>
      <c r="V2497" s="45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 s="45"/>
      <c r="T2498"/>
      <c r="U2498"/>
      <c r="V2498" s="45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 s="45"/>
      <c r="T2499"/>
      <c r="U2499"/>
      <c r="V2499" s="45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 s="45"/>
      <c r="T2500"/>
      <c r="U2500"/>
      <c r="V2500" s="45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 s="45"/>
      <c r="T2501"/>
      <c r="U2501"/>
      <c r="V2501" s="45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 s="45"/>
      <c r="T2502"/>
      <c r="U2502"/>
      <c r="V2502" s="45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 s="45"/>
      <c r="T2503"/>
      <c r="U2503"/>
      <c r="V2503" s="45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 s="45"/>
      <c r="T2504"/>
      <c r="U2504"/>
      <c r="V2504" s="45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 s="45"/>
      <c r="T2505"/>
      <c r="U2505"/>
      <c r="V2505" s="4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 s="45"/>
      <c r="T2506"/>
      <c r="U2506"/>
      <c r="V2506" s="45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 s="45"/>
      <c r="T2507"/>
      <c r="U2507"/>
      <c r="V2507" s="45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 s="45"/>
      <c r="T2508"/>
      <c r="U2508"/>
      <c r="V2508" s="45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 s="45"/>
      <c r="T2509"/>
      <c r="U2509"/>
      <c r="V2509" s="45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 s="45"/>
      <c r="T2510"/>
      <c r="U2510"/>
      <c r="V2510" s="45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 s="45"/>
      <c r="T2511"/>
      <c r="U2511"/>
      <c r="V2511" s="45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 s="45"/>
      <c r="T2512"/>
      <c r="U2512"/>
      <c r="V2512" s="45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 s="45"/>
      <c r="T2513"/>
      <c r="U2513"/>
      <c r="V2513" s="45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 s="45"/>
      <c r="T2514"/>
      <c r="U2514"/>
      <c r="V2514" s="45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 s="45"/>
      <c r="T2515"/>
      <c r="U2515"/>
      <c r="V2515" s="4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 s="45"/>
      <c r="T2516"/>
      <c r="U2516"/>
      <c r="V2516" s="45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 s="45"/>
      <c r="T2517"/>
      <c r="U2517"/>
      <c r="V2517" s="45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 s="45"/>
      <c r="T2518"/>
      <c r="U2518"/>
      <c r="V2518" s="45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 s="45"/>
      <c r="T2519"/>
      <c r="U2519"/>
      <c r="V2519" s="45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 s="45"/>
      <c r="T2520"/>
      <c r="U2520"/>
      <c r="V2520" s="45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 s="45"/>
      <c r="T2521"/>
      <c r="U2521"/>
      <c r="V2521" s="45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 s="45"/>
      <c r="T2522"/>
      <c r="U2522"/>
      <c r="V2522" s="45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 s="45"/>
      <c r="T2523"/>
      <c r="U2523"/>
      <c r="V2523" s="45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 s="45"/>
      <c r="T2524"/>
      <c r="U2524"/>
      <c r="V2524" s="45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 s="45"/>
      <c r="T2525"/>
      <c r="U2525"/>
      <c r="V2525" s="4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 s="45"/>
      <c r="T2526"/>
      <c r="U2526"/>
      <c r="V2526" s="45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 s="45"/>
      <c r="T2527"/>
      <c r="U2527"/>
      <c r="V2527" s="45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 s="45"/>
      <c r="T2528"/>
      <c r="U2528"/>
      <c r="V2528" s="45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 s="45"/>
      <c r="T2529"/>
      <c r="U2529"/>
      <c r="V2529" s="45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 s="45"/>
      <c r="T2530"/>
      <c r="U2530"/>
      <c r="V2530" s="45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 s="45"/>
      <c r="T2531"/>
      <c r="U2531"/>
      <c r="V2531" s="45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 s="45"/>
      <c r="T2532"/>
      <c r="U2532"/>
      <c r="V2532" s="45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 s="45"/>
      <c r="T2533"/>
      <c r="U2533"/>
      <c r="V2533" s="45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 s="45"/>
      <c r="T2534"/>
      <c r="U2534"/>
      <c r="V2534" s="45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 s="45"/>
      <c r="T2535"/>
      <c r="U2535"/>
      <c r="V2535" s="4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 s="45"/>
      <c r="T2536"/>
      <c r="U2536"/>
      <c r="V2536" s="45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 s="45"/>
      <c r="T2537"/>
      <c r="U2537"/>
      <c r="V2537" s="45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 s="45"/>
      <c r="T2538"/>
      <c r="U2538"/>
      <c r="V2538" s="45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 s="45"/>
      <c r="T2539"/>
      <c r="U2539"/>
      <c r="V2539" s="45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 s="45"/>
      <c r="T2540"/>
      <c r="U2540"/>
      <c r="V2540" s="45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 s="45"/>
      <c r="T2541"/>
      <c r="U2541"/>
      <c r="V2541" s="45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 s="45"/>
      <c r="T2542"/>
      <c r="U2542"/>
      <c r="V2542" s="45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 s="45"/>
      <c r="T2543"/>
      <c r="U2543"/>
      <c r="V2543" s="45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 s="45"/>
      <c r="T2544"/>
      <c r="U2544"/>
      <c r="V2544" s="45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 s="45"/>
      <c r="T2545"/>
      <c r="U2545"/>
      <c r="V2545" s="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 s="45"/>
      <c r="T2546"/>
      <c r="U2546"/>
      <c r="V2546" s="45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 s="45"/>
      <c r="T2547"/>
      <c r="U2547"/>
      <c r="V2547" s="45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 s="45"/>
      <c r="T2548"/>
      <c r="U2548"/>
      <c r="V2548" s="45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 s="45"/>
      <c r="T2549"/>
      <c r="U2549"/>
      <c r="V2549" s="45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 s="45"/>
      <c r="T2550"/>
      <c r="U2550"/>
      <c r="V2550" s="45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 s="45"/>
      <c r="T2551"/>
      <c r="U2551"/>
      <c r="V2551" s="45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 s="45"/>
      <c r="T2552"/>
      <c r="U2552"/>
      <c r="V2552" s="45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 s="45"/>
      <c r="T2553"/>
      <c r="U2553"/>
      <c r="V2553" s="45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 s="45"/>
      <c r="T2554"/>
      <c r="U2554"/>
      <c r="V2554" s="45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 s="45"/>
      <c r="T2555"/>
      <c r="U2555"/>
      <c r="V2555" s="4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 s="45"/>
      <c r="T2556"/>
      <c r="U2556"/>
      <c r="V2556" s="45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 s="45"/>
      <c r="T2557"/>
      <c r="U2557"/>
      <c r="V2557" s="45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 s="45"/>
      <c r="T2558"/>
      <c r="U2558"/>
      <c r="V2558" s="45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 s="45"/>
      <c r="T2559"/>
      <c r="U2559"/>
      <c r="V2559" s="45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 s="45"/>
      <c r="T2560"/>
      <c r="U2560"/>
      <c r="V2560" s="45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 s="45"/>
      <c r="T2561"/>
      <c r="U2561"/>
      <c r="V2561" s="45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 s="45"/>
      <c r="T2562"/>
      <c r="U2562"/>
      <c r="V2562" s="45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 s="45"/>
      <c r="T2563"/>
      <c r="U2563"/>
      <c r="V2563" s="45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 s="45"/>
      <c r="T2564"/>
      <c r="U2564"/>
      <c r="V2564" s="45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 s="45"/>
      <c r="T2565"/>
      <c r="U2565"/>
      <c r="V2565" s="4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 s="45"/>
      <c r="T2566"/>
      <c r="U2566"/>
      <c r="V2566" s="45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 s="45"/>
      <c r="T2567"/>
      <c r="U2567"/>
      <c r="V2567" s="45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 s="45"/>
      <c r="T2568"/>
      <c r="U2568"/>
      <c r="V2568" s="45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 s="45"/>
      <c r="T2569"/>
      <c r="U2569"/>
      <c r="V2569" s="45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 s="45"/>
      <c r="T2570"/>
      <c r="U2570"/>
      <c r="V2570" s="45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 s="45"/>
      <c r="T2571"/>
      <c r="U2571"/>
      <c r="V2571" s="45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 s="45"/>
      <c r="T2572"/>
      <c r="U2572"/>
      <c r="V2572" s="45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 s="45"/>
      <c r="T2573"/>
      <c r="U2573"/>
      <c r="V2573" s="45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 s="45"/>
      <c r="T2574"/>
      <c r="U2574"/>
      <c r="V2574" s="45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 s="45"/>
      <c r="T2575"/>
      <c r="U2575"/>
      <c r="V2575" s="4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 s="45"/>
      <c r="T2576"/>
      <c r="U2576"/>
      <c r="V2576" s="45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 s="45"/>
      <c r="T2577"/>
      <c r="U2577"/>
      <c r="V2577" s="45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 s="45"/>
      <c r="T2578"/>
      <c r="U2578"/>
      <c r="V2578" s="45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 s="45"/>
      <c r="T2579"/>
      <c r="U2579"/>
      <c r="V2579" s="45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 s="45"/>
      <c r="T2580"/>
      <c r="U2580"/>
      <c r="V2580" s="45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 s="45"/>
      <c r="T2581"/>
      <c r="U2581"/>
      <c r="V2581" s="45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 s="45"/>
      <c r="T2582"/>
      <c r="U2582"/>
      <c r="V2582" s="45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 s="45"/>
      <c r="T2583"/>
      <c r="U2583"/>
      <c r="V2583" s="45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 s="45"/>
      <c r="T2584"/>
      <c r="U2584"/>
      <c r="V2584" s="45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 s="45"/>
      <c r="T2585"/>
      <c r="U2585"/>
      <c r="V2585" s="4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 s="45"/>
      <c r="T2586"/>
      <c r="U2586"/>
      <c r="V2586" s="45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 s="45"/>
      <c r="T2587"/>
      <c r="U2587"/>
      <c r="V2587" s="45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 s="45"/>
      <c r="T2588"/>
      <c r="U2588"/>
      <c r="V2588" s="45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 s="45"/>
      <c r="T2589"/>
      <c r="U2589"/>
      <c r="V2589" s="45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 s="45"/>
      <c r="T2590"/>
      <c r="U2590"/>
      <c r="V2590" s="45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 s="45"/>
      <c r="T2591"/>
      <c r="U2591"/>
      <c r="V2591" s="45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 s="45"/>
      <c r="T2592"/>
      <c r="U2592"/>
      <c r="V2592" s="45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 s="45"/>
      <c r="T2593"/>
      <c r="U2593"/>
      <c r="V2593" s="45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 s="45"/>
      <c r="T2594"/>
      <c r="U2594"/>
      <c r="V2594" s="45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 s="45"/>
      <c r="T2595"/>
      <c r="U2595"/>
      <c r="V2595" s="4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 s="45"/>
      <c r="T2596"/>
      <c r="U2596"/>
      <c r="V2596" s="45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 s="45"/>
      <c r="T2597"/>
      <c r="U2597"/>
      <c r="V2597" s="45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 s="45"/>
      <c r="T2598"/>
      <c r="U2598"/>
      <c r="V2598" s="45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 s="45"/>
      <c r="T2599"/>
      <c r="U2599"/>
      <c r="V2599" s="45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 s="45"/>
      <c r="T2600"/>
      <c r="U2600"/>
      <c r="V2600" s="45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 s="45"/>
      <c r="T2601"/>
      <c r="U2601"/>
      <c r="V2601" s="45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 s="45"/>
      <c r="T2602"/>
      <c r="U2602"/>
      <c r="V2602" s="45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 s="45"/>
      <c r="T2603"/>
      <c r="U2603"/>
      <c r="V2603" s="45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 s="45"/>
      <c r="T2604"/>
      <c r="U2604"/>
      <c r="V2604" s="45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 s="45"/>
      <c r="T2605"/>
      <c r="U2605"/>
      <c r="V2605" s="4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 s="45"/>
      <c r="T2606"/>
      <c r="U2606"/>
      <c r="V2606" s="45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 s="45"/>
      <c r="T2607"/>
      <c r="U2607"/>
      <c r="V2607" s="45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 s="45"/>
      <c r="T2608"/>
      <c r="U2608"/>
      <c r="V2608" s="45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 s="45"/>
      <c r="T2609"/>
      <c r="U2609"/>
      <c r="V2609" s="45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 s="45"/>
      <c r="T2610"/>
      <c r="U2610"/>
      <c r="V2610" s="45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 s="45"/>
      <c r="T2611"/>
      <c r="U2611"/>
      <c r="V2611" s="45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 s="45"/>
      <c r="T2612"/>
      <c r="U2612"/>
      <c r="V2612" s="45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 s="45"/>
      <c r="T2613"/>
      <c r="U2613"/>
      <c r="V2613" s="45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 s="45"/>
      <c r="T2614"/>
      <c r="U2614"/>
      <c r="V2614" s="45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 s="45"/>
      <c r="T2615"/>
      <c r="U2615"/>
      <c r="V2615" s="4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 s="45"/>
      <c r="T2616"/>
      <c r="U2616"/>
      <c r="V2616" s="45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 s="45"/>
      <c r="T2617"/>
      <c r="U2617"/>
      <c r="V2617" s="45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 s="45"/>
      <c r="T2618"/>
      <c r="U2618"/>
      <c r="V2618" s="45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 s="45"/>
      <c r="T2619"/>
      <c r="U2619"/>
      <c r="V2619" s="45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 s="45"/>
      <c r="T2620"/>
      <c r="U2620"/>
      <c r="V2620" s="45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 s="45"/>
      <c r="T2621"/>
      <c r="U2621"/>
      <c r="V2621" s="45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 s="45"/>
      <c r="T2622"/>
      <c r="U2622"/>
      <c r="V2622" s="45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 s="45"/>
      <c r="T2623"/>
      <c r="U2623"/>
      <c r="V2623" s="45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 s="45"/>
      <c r="T2624"/>
      <c r="U2624"/>
      <c r="V2624" s="45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 s="45"/>
      <c r="T2625"/>
      <c r="U2625"/>
      <c r="V2625" s="4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 s="45"/>
      <c r="T2626"/>
      <c r="U2626"/>
      <c r="V2626" s="45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 s="45"/>
      <c r="T2627"/>
      <c r="U2627"/>
      <c r="V2627" s="45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 s="45"/>
      <c r="T2628"/>
      <c r="U2628"/>
      <c r="V2628" s="45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 s="45"/>
      <c r="T2629"/>
      <c r="U2629"/>
      <c r="V2629" s="45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 s="45"/>
      <c r="T2630"/>
      <c r="U2630"/>
      <c r="V2630" s="45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 s="45"/>
      <c r="T2631"/>
      <c r="U2631"/>
      <c r="V2631" s="45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 s="45"/>
      <c r="T2632"/>
      <c r="U2632"/>
      <c r="V2632" s="45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 s="45"/>
      <c r="T2633"/>
      <c r="U2633"/>
      <c r="V2633" s="45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 s="45"/>
      <c r="T2634"/>
      <c r="U2634"/>
      <c r="V2634" s="45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 s="45"/>
      <c r="T2635"/>
      <c r="U2635"/>
      <c r="V2635" s="4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 s="45"/>
      <c r="T2636"/>
      <c r="U2636"/>
      <c r="V2636" s="45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 s="45"/>
      <c r="T2637"/>
      <c r="U2637"/>
      <c r="V2637" s="45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 s="45"/>
      <c r="T2638"/>
      <c r="U2638"/>
      <c r="V2638" s="45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 s="45"/>
      <c r="T2639"/>
      <c r="U2639"/>
      <c r="V2639" s="45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 s="45"/>
      <c r="T2640"/>
      <c r="U2640"/>
      <c r="V2640" s="45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 s="45"/>
      <c r="T2641"/>
      <c r="U2641"/>
      <c r="V2641" s="45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 s="45"/>
      <c r="T2642"/>
      <c r="U2642"/>
      <c r="V2642" s="45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 s="45"/>
      <c r="T2643"/>
      <c r="U2643"/>
      <c r="V2643" s="45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 s="45"/>
      <c r="T2644"/>
      <c r="U2644"/>
      <c r="V2644" s="45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 s="45"/>
      <c r="T2645"/>
      <c r="U2645"/>
      <c r="V2645" s="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 s="45"/>
      <c r="T2646"/>
      <c r="U2646"/>
      <c r="V2646" s="45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 s="45"/>
      <c r="T2647"/>
      <c r="U2647"/>
      <c r="V2647" s="45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 s="45"/>
      <c r="T2648"/>
      <c r="U2648"/>
      <c r="V2648" s="45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 s="45"/>
      <c r="T2649"/>
      <c r="U2649"/>
      <c r="V2649" s="45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 s="45"/>
      <c r="T2650"/>
      <c r="U2650"/>
      <c r="V2650" s="45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 s="45"/>
      <c r="T2651"/>
      <c r="U2651"/>
      <c r="V2651" s="45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 s="45"/>
      <c r="T2652"/>
      <c r="U2652"/>
      <c r="V2652" s="45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 s="45"/>
      <c r="T2653"/>
      <c r="U2653"/>
      <c r="V2653" s="45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 s="45"/>
      <c r="T2654"/>
      <c r="U2654"/>
      <c r="V2654" s="45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 s="45"/>
      <c r="T2655"/>
      <c r="U2655"/>
      <c r="V2655" s="4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 s="45"/>
      <c r="T2656"/>
      <c r="U2656"/>
      <c r="V2656" s="45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 s="45"/>
      <c r="T2657"/>
      <c r="U2657"/>
      <c r="V2657" s="45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 s="45"/>
      <c r="T2658"/>
      <c r="U2658"/>
      <c r="V2658" s="45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 s="45"/>
      <c r="T2659"/>
      <c r="U2659"/>
      <c r="V2659" s="45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 s="45"/>
      <c r="T2660"/>
      <c r="U2660"/>
      <c r="V2660" s="45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 s="45"/>
      <c r="T2661"/>
      <c r="U2661"/>
      <c r="V2661" s="45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 s="45"/>
      <c r="T2662"/>
      <c r="U2662"/>
      <c r="V2662" s="45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 s="45"/>
      <c r="T2663"/>
      <c r="U2663"/>
      <c r="V2663" s="45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 s="45"/>
      <c r="T2664"/>
      <c r="U2664"/>
      <c r="V2664" s="45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 s="45"/>
      <c r="T2665"/>
      <c r="U2665"/>
      <c r="V2665" s="4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 s="45"/>
      <c r="T2666"/>
      <c r="U2666"/>
      <c r="V2666" s="45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 s="45"/>
      <c r="T2667"/>
      <c r="U2667"/>
      <c r="V2667" s="45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 s="45"/>
      <c r="T2668"/>
      <c r="U2668"/>
      <c r="V2668" s="45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 s="45"/>
      <c r="T2669"/>
      <c r="U2669"/>
      <c r="V2669" s="45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 s="45"/>
      <c r="T2670"/>
      <c r="U2670"/>
      <c r="V2670" s="45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 s="45"/>
      <c r="T2671"/>
      <c r="U2671"/>
      <c r="V2671" s="45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 s="45"/>
      <c r="T2672"/>
      <c r="U2672"/>
      <c r="V2672" s="45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 s="45"/>
      <c r="T2673"/>
      <c r="U2673"/>
      <c r="V2673" s="45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 s="45"/>
      <c r="T2674"/>
      <c r="U2674"/>
      <c r="V2674" s="45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 s="45"/>
      <c r="T2675"/>
      <c r="U2675"/>
      <c r="V2675" s="4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 s="45"/>
      <c r="T2676"/>
      <c r="U2676"/>
      <c r="V2676" s="45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 s="45"/>
      <c r="T2677"/>
      <c r="U2677"/>
      <c r="V2677" s="45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 s="45"/>
      <c r="T2678"/>
      <c r="U2678"/>
      <c r="V2678" s="45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 s="45"/>
      <c r="T2679"/>
      <c r="U2679"/>
      <c r="V2679" s="45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 s="45"/>
      <c r="T2680"/>
      <c r="U2680"/>
      <c r="V2680" s="45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 s="45"/>
      <c r="T2681"/>
      <c r="U2681"/>
      <c r="V2681" s="45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 s="45"/>
      <c r="T2682"/>
      <c r="U2682"/>
      <c r="V2682" s="45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 s="45"/>
      <c r="T2683"/>
      <c r="U2683"/>
      <c r="V2683" s="45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 s="45"/>
      <c r="T2684"/>
      <c r="U2684"/>
      <c r="V2684" s="45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 s="45"/>
      <c r="T2685"/>
      <c r="U2685"/>
      <c r="V2685" s="4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 s="45"/>
      <c r="T2686"/>
      <c r="U2686"/>
      <c r="V2686" s="45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 s="45"/>
      <c r="T2687"/>
      <c r="U2687"/>
      <c r="V2687" s="45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 s="45"/>
      <c r="T2688"/>
      <c r="U2688"/>
      <c r="V2688" s="45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 s="45"/>
      <c r="T2689"/>
      <c r="U2689"/>
      <c r="V2689" s="45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 s="45"/>
      <c r="T2690"/>
      <c r="U2690"/>
      <c r="V2690" s="45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 s="45"/>
      <c r="T2691"/>
      <c r="U2691"/>
      <c r="V2691" s="45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 s="45"/>
      <c r="T2692"/>
      <c r="U2692"/>
      <c r="V2692" s="45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 s="45"/>
      <c r="T2693"/>
      <c r="U2693"/>
      <c r="V2693" s="45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 s="45"/>
      <c r="T2694"/>
      <c r="U2694"/>
      <c r="V2694" s="45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 s="45"/>
      <c r="T2695"/>
      <c r="U2695"/>
      <c r="V2695" s="4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 s="45"/>
      <c r="T2696"/>
      <c r="U2696"/>
      <c r="V2696" s="45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 s="45"/>
      <c r="T2697"/>
      <c r="U2697"/>
      <c r="V2697" s="45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 s="45"/>
      <c r="T2698"/>
      <c r="U2698"/>
      <c r="V2698" s="45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 s="45"/>
      <c r="T2699"/>
      <c r="U2699"/>
      <c r="V2699" s="45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 s="45"/>
      <c r="T2700"/>
      <c r="U2700"/>
      <c r="V2700" s="45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 s="45"/>
      <c r="T2701"/>
      <c r="U2701"/>
      <c r="V2701" s="45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 s="45"/>
      <c r="T2702"/>
      <c r="U2702"/>
      <c r="V2702" s="45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 s="45"/>
      <c r="T2703"/>
      <c r="U2703"/>
      <c r="V2703" s="45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 s="45"/>
      <c r="T2704"/>
      <c r="U2704"/>
      <c r="V2704" s="45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 s="45"/>
      <c r="T2705"/>
      <c r="U2705"/>
      <c r="V2705" s="4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 s="45"/>
      <c r="T2706"/>
      <c r="U2706"/>
      <c r="V2706" s="45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 s="45"/>
      <c r="T2707"/>
      <c r="U2707"/>
      <c r="V2707" s="45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 s="45"/>
      <c r="T2708"/>
      <c r="U2708"/>
      <c r="V2708" s="45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 s="45"/>
      <c r="T2709"/>
      <c r="U2709"/>
      <c r="V2709" s="45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 s="45"/>
      <c r="T2710"/>
      <c r="U2710"/>
      <c r="V2710" s="45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 s="45"/>
      <c r="T2711"/>
      <c r="U2711"/>
      <c r="V2711" s="45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 s="45"/>
      <c r="T2712"/>
      <c r="U2712"/>
      <c r="V2712" s="45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 s="45"/>
      <c r="T2713"/>
      <c r="U2713"/>
      <c r="V2713" s="45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 s="45"/>
      <c r="T2714"/>
      <c r="U2714"/>
      <c r="V2714" s="45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 s="45"/>
      <c r="T2715"/>
      <c r="U2715"/>
      <c r="V2715" s="4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 s="45"/>
      <c r="T2716"/>
      <c r="U2716"/>
      <c r="V2716" s="45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 s="45"/>
      <c r="T2717"/>
      <c r="U2717"/>
      <c r="V2717" s="45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 s="45"/>
      <c r="T2718"/>
      <c r="U2718"/>
      <c r="V2718" s="45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 s="45"/>
      <c r="T2719"/>
      <c r="U2719"/>
      <c r="V2719" s="45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 s="45"/>
      <c r="T2720"/>
      <c r="U2720"/>
      <c r="V2720" s="45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 s="45"/>
      <c r="T2721"/>
      <c r="U2721"/>
      <c r="V2721" s="45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 s="45"/>
      <c r="T2722"/>
      <c r="U2722"/>
      <c r="V2722" s="45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 s="45"/>
      <c r="T2723"/>
      <c r="U2723"/>
      <c r="V2723" s="45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 s="45"/>
      <c r="T2724"/>
      <c r="U2724"/>
      <c r="V2724" s="45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 s="45"/>
      <c r="T2725"/>
      <c r="U2725"/>
      <c r="V2725" s="4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 s="45"/>
      <c r="T2726"/>
      <c r="U2726"/>
      <c r="V2726" s="45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 s="45"/>
      <c r="T2727"/>
      <c r="U2727"/>
      <c r="V2727" s="45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 s="45"/>
      <c r="T2728"/>
      <c r="U2728"/>
      <c r="V2728" s="45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 s="45"/>
      <c r="T2729"/>
      <c r="U2729"/>
      <c r="V2729" s="45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 s="45"/>
      <c r="T2730"/>
      <c r="U2730"/>
      <c r="V2730" s="45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 s="45"/>
      <c r="T2731"/>
      <c r="U2731"/>
      <c r="V2731" s="45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 s="45"/>
      <c r="T2732"/>
      <c r="U2732"/>
      <c r="V2732" s="45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 s="45"/>
      <c r="T2733"/>
      <c r="U2733"/>
      <c r="V2733" s="45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 s="45"/>
      <c r="T2734"/>
      <c r="U2734"/>
      <c r="V2734" s="45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 s="45"/>
      <c r="T2735"/>
      <c r="U2735"/>
      <c r="V2735" s="4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 s="45"/>
      <c r="T2736"/>
      <c r="U2736"/>
      <c r="V2736" s="45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 s="45"/>
      <c r="T2737"/>
      <c r="U2737"/>
      <c r="V2737" s="45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 s="45"/>
      <c r="T2738"/>
      <c r="U2738"/>
      <c r="V2738" s="45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 s="45"/>
      <c r="T2739"/>
      <c r="U2739"/>
      <c r="V2739" s="45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 s="45"/>
      <c r="T2740"/>
      <c r="U2740"/>
      <c r="V2740" s="45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 s="45"/>
      <c r="T2741"/>
      <c r="U2741"/>
      <c r="V2741" s="45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 s="45"/>
      <c r="T2742"/>
      <c r="U2742"/>
      <c r="V2742" s="45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 s="45"/>
      <c r="T2743"/>
      <c r="U2743"/>
      <c r="V2743" s="45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 s="45"/>
      <c r="T2744"/>
      <c r="U2744"/>
      <c r="V2744" s="45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 s="45"/>
      <c r="T2745"/>
      <c r="U2745"/>
      <c r="V2745" s="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 s="45"/>
      <c r="T2746"/>
      <c r="U2746"/>
      <c r="V2746" s="45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 s="45"/>
      <c r="T2747"/>
      <c r="U2747"/>
      <c r="V2747" s="45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 s="45"/>
      <c r="T2748"/>
      <c r="U2748"/>
      <c r="V2748" s="45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 s="45"/>
      <c r="T2749"/>
      <c r="U2749"/>
      <c r="V2749" s="45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 s="45"/>
      <c r="T2750"/>
      <c r="U2750"/>
      <c r="V2750" s="45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 s="45"/>
      <c r="T2751"/>
      <c r="U2751"/>
      <c r="V2751" s="45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 s="45"/>
      <c r="T2752"/>
      <c r="U2752"/>
      <c r="V2752" s="45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 s="45"/>
      <c r="T2753"/>
      <c r="U2753"/>
      <c r="V2753" s="45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 s="45"/>
      <c r="T2754"/>
      <c r="U2754"/>
      <c r="V2754" s="45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 s="45"/>
      <c r="T2755"/>
      <c r="U2755"/>
      <c r="V2755" s="4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 s="45"/>
      <c r="T2756"/>
      <c r="U2756"/>
      <c r="V2756" s="45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 s="45"/>
      <c r="T2757"/>
      <c r="U2757"/>
      <c r="V2757" s="45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 s="45"/>
      <c r="T2758"/>
      <c r="U2758"/>
      <c r="V2758" s="45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 s="45"/>
      <c r="T2759"/>
      <c r="U2759"/>
      <c r="V2759" s="45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 s="45"/>
      <c r="T2760"/>
      <c r="U2760"/>
      <c r="V2760" s="45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 s="45"/>
      <c r="T2761"/>
      <c r="U2761"/>
      <c r="V2761" s="45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 s="45"/>
      <c r="T2762"/>
      <c r="U2762"/>
      <c r="V2762" s="45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 s="45"/>
      <c r="T2763"/>
      <c r="U2763"/>
      <c r="V2763" s="45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 s="45"/>
      <c r="T2764"/>
      <c r="U2764"/>
      <c r="V2764" s="45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 s="45"/>
      <c r="T2765"/>
      <c r="U2765"/>
      <c r="V2765" s="4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 s="45"/>
      <c r="T2766"/>
      <c r="U2766"/>
      <c r="V2766" s="45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 s="45"/>
      <c r="T2767"/>
      <c r="U2767"/>
      <c r="V2767" s="45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 s="45"/>
      <c r="T2768"/>
      <c r="U2768"/>
      <c r="V2768" s="45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 s="45"/>
      <c r="T2769"/>
      <c r="U2769"/>
      <c r="V2769" s="45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 s="45"/>
      <c r="T2770"/>
      <c r="U2770"/>
      <c r="V2770" s="45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 s="45"/>
      <c r="T2771"/>
      <c r="U2771"/>
      <c r="V2771" s="45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 s="45"/>
      <c r="T2772"/>
      <c r="U2772"/>
      <c r="V2772" s="45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 s="45"/>
      <c r="T2773"/>
      <c r="U2773"/>
      <c r="V2773" s="45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 s="45"/>
      <c r="T2774"/>
      <c r="U2774"/>
      <c r="V2774" s="45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 s="45"/>
      <c r="T2775"/>
      <c r="U2775"/>
      <c r="V2775" s="4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 s="45"/>
      <c r="T2776"/>
      <c r="U2776"/>
      <c r="V2776" s="45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 s="45"/>
      <c r="T2777"/>
      <c r="U2777"/>
      <c r="V2777" s="45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 s="45"/>
      <c r="T2778"/>
      <c r="U2778"/>
      <c r="V2778" s="45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 s="45"/>
      <c r="T2779"/>
      <c r="U2779"/>
      <c r="V2779" s="45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 s="45"/>
      <c r="T2780"/>
      <c r="U2780"/>
      <c r="V2780" s="45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 s="45"/>
      <c r="T2781"/>
      <c r="U2781"/>
      <c r="V2781" s="45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 s="45"/>
      <c r="T2782"/>
      <c r="U2782"/>
      <c r="V2782" s="45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 s="45"/>
      <c r="T2783"/>
      <c r="U2783"/>
      <c r="V2783" s="45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 s="45"/>
      <c r="T2784"/>
      <c r="U2784"/>
      <c r="V2784" s="45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 s="45"/>
      <c r="T2785"/>
      <c r="U2785"/>
      <c r="V2785" s="4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 s="45"/>
      <c r="T2786"/>
      <c r="U2786"/>
      <c r="V2786" s="45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 s="45"/>
      <c r="T2787"/>
      <c r="U2787"/>
      <c r="V2787" s="45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 s="45"/>
      <c r="T2788"/>
      <c r="U2788"/>
      <c r="V2788" s="45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 s="45"/>
      <c r="T2789"/>
      <c r="U2789"/>
      <c r="V2789" s="45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 s="45"/>
      <c r="T2790"/>
      <c r="U2790"/>
      <c r="V2790" s="45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 s="45"/>
      <c r="T2791"/>
      <c r="U2791"/>
      <c r="V2791" s="45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 s="45"/>
      <c r="T2792"/>
      <c r="U2792"/>
      <c r="V2792" s="45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 s="45"/>
      <c r="T2793"/>
      <c r="U2793"/>
      <c r="V2793" s="45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 s="45"/>
      <c r="T2794"/>
      <c r="U2794"/>
      <c r="V2794" s="45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 s="45"/>
      <c r="T2795"/>
      <c r="U2795"/>
      <c r="V2795" s="4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 s="45"/>
      <c r="T2796"/>
      <c r="U2796"/>
      <c r="V2796" s="45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 s="45"/>
      <c r="T2797"/>
      <c r="U2797"/>
      <c r="V2797" s="45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 s="45"/>
      <c r="T2798"/>
      <c r="U2798"/>
      <c r="V2798" s="45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 s="45"/>
      <c r="T2799"/>
      <c r="U2799"/>
      <c r="V2799" s="45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 s="45"/>
      <c r="T2800"/>
      <c r="U2800"/>
      <c r="V2800" s="45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 s="45"/>
      <c r="T2801"/>
      <c r="U2801"/>
      <c r="V2801" s="45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 s="45"/>
      <c r="T2802"/>
      <c r="U2802"/>
      <c r="V2802" s="45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 s="45"/>
      <c r="T2803"/>
      <c r="U2803"/>
      <c r="V2803" s="45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 s="45"/>
      <c r="T2804"/>
      <c r="U2804"/>
      <c r="V2804" s="45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 s="45"/>
      <c r="T2805"/>
      <c r="U2805"/>
      <c r="V2805" s="4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 s="45"/>
      <c r="T2806"/>
      <c r="U2806"/>
      <c r="V2806" s="45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 s="45"/>
      <c r="T2807"/>
      <c r="U2807"/>
      <c r="V2807" s="45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 s="45"/>
      <c r="T2808"/>
      <c r="U2808"/>
      <c r="V2808" s="45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 s="45"/>
      <c r="T2809"/>
      <c r="U2809"/>
      <c r="V2809" s="45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 s="45"/>
      <c r="T2810"/>
      <c r="U2810"/>
      <c r="V2810" s="45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 s="45"/>
      <c r="T2811"/>
      <c r="U2811"/>
      <c r="V2811" s="45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 s="45"/>
      <c r="T2812"/>
      <c r="U2812"/>
      <c r="V2812" s="45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 s="45"/>
      <c r="T2813"/>
      <c r="U2813"/>
      <c r="V2813" s="45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 s="45"/>
      <c r="T2814"/>
      <c r="U2814"/>
      <c r="V2814" s="45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 s="45"/>
      <c r="T2815"/>
      <c r="U2815"/>
      <c r="V2815" s="4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 s="45"/>
      <c r="T2816"/>
      <c r="U2816"/>
      <c r="V2816" s="45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 s="45"/>
      <c r="T2817"/>
      <c r="U2817"/>
      <c r="V2817" s="45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 s="45"/>
      <c r="T2818"/>
      <c r="U2818"/>
      <c r="V2818" s="45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 s="45"/>
      <c r="T2819"/>
      <c r="U2819"/>
      <c r="V2819" s="45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 s="45"/>
      <c r="T2820"/>
      <c r="U2820"/>
      <c r="V2820" s="45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 s="45"/>
      <c r="T2821"/>
      <c r="U2821"/>
      <c r="V2821" s="45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 s="45"/>
      <c r="T2822"/>
      <c r="U2822"/>
      <c r="V2822" s="45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 s="45"/>
      <c r="T2823"/>
      <c r="U2823"/>
      <c r="V2823" s="45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 s="45"/>
      <c r="T2824"/>
      <c r="U2824"/>
      <c r="V2824" s="45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 s="45"/>
      <c r="T2825"/>
      <c r="U2825"/>
      <c r="V2825" s="4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 s="45"/>
      <c r="T2826"/>
      <c r="U2826"/>
      <c r="V2826" s="45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 s="45"/>
      <c r="T2827"/>
      <c r="U2827"/>
      <c r="V2827" s="45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 s="45"/>
      <c r="T2828"/>
      <c r="U2828"/>
      <c r="V2828" s="45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 s="45"/>
      <c r="T2829"/>
      <c r="U2829"/>
      <c r="V2829" s="45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 s="45"/>
      <c r="T2830"/>
      <c r="U2830"/>
      <c r="V2830" s="45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 s="45"/>
      <c r="T2831"/>
      <c r="U2831"/>
      <c r="V2831" s="45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 s="45"/>
      <c r="T2832"/>
      <c r="U2832"/>
      <c r="V2832" s="45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 s="45"/>
      <c r="T2833"/>
      <c r="U2833"/>
      <c r="V2833" s="45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 s="45"/>
      <c r="T2834"/>
      <c r="U2834"/>
      <c r="V2834" s="45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 s="45"/>
      <c r="T2835"/>
      <c r="U2835"/>
      <c r="V2835" s="4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 s="45"/>
      <c r="T2836"/>
      <c r="U2836"/>
      <c r="V2836" s="45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 s="45"/>
      <c r="T2837"/>
      <c r="U2837"/>
      <c r="V2837" s="45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 s="45"/>
      <c r="T2838"/>
      <c r="U2838"/>
      <c r="V2838" s="45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 s="45"/>
      <c r="T2839"/>
      <c r="U2839"/>
      <c r="V2839" s="45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 s="45"/>
      <c r="T2840"/>
      <c r="U2840"/>
      <c r="V2840" s="45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 s="45"/>
      <c r="T2841"/>
      <c r="U2841"/>
      <c r="V2841" s="45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 s="45"/>
      <c r="T2842"/>
      <c r="U2842"/>
      <c r="V2842" s="45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 s="45"/>
      <c r="T2843"/>
      <c r="U2843"/>
      <c r="V2843" s="45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 s="45"/>
      <c r="T2844"/>
      <c r="U2844"/>
      <c r="V2844" s="45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 s="45"/>
      <c r="T2845"/>
      <c r="U2845"/>
      <c r="V2845" s="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 s="45"/>
      <c r="T2846"/>
      <c r="U2846"/>
      <c r="V2846" s="45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 s="45"/>
      <c r="T2847"/>
      <c r="U2847"/>
      <c r="V2847" s="45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 s="45"/>
      <c r="T2848"/>
      <c r="U2848"/>
      <c r="V2848" s="45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 s="45"/>
      <c r="T2849"/>
      <c r="U2849"/>
      <c r="V2849" s="45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 s="45"/>
      <c r="T2850"/>
      <c r="U2850"/>
      <c r="V2850" s="45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 s="45"/>
      <c r="T2851"/>
      <c r="U2851"/>
      <c r="V2851" s="45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 s="45"/>
      <c r="T2852"/>
      <c r="U2852"/>
      <c r="V2852" s="45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 s="45"/>
      <c r="T2853"/>
      <c r="U2853"/>
      <c r="V2853" s="45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 s="45"/>
      <c r="T2854"/>
      <c r="U2854"/>
      <c r="V2854" s="45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 s="45"/>
      <c r="T2855"/>
      <c r="U2855"/>
      <c r="V2855" s="4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 s="45"/>
      <c r="T2856"/>
      <c r="U2856"/>
      <c r="V2856" s="45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 s="45"/>
      <c r="T2857"/>
      <c r="U2857"/>
      <c r="V2857" s="45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 s="45"/>
      <c r="T2858"/>
      <c r="U2858"/>
      <c r="V2858" s="45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 s="45"/>
      <c r="T2859"/>
      <c r="U2859"/>
      <c r="V2859" s="45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 s="45"/>
      <c r="T2860"/>
      <c r="U2860"/>
      <c r="V2860" s="45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 s="45"/>
      <c r="T2861"/>
      <c r="U2861"/>
      <c r="V2861" s="45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 s="45"/>
      <c r="T2862"/>
      <c r="U2862"/>
      <c r="V2862" s="45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 s="45"/>
      <c r="T2863"/>
      <c r="U2863"/>
      <c r="V2863" s="45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 s="45"/>
      <c r="T2864"/>
      <c r="U2864"/>
      <c r="V2864" s="45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 s="45"/>
      <c r="T2865"/>
      <c r="U2865"/>
      <c r="V2865" s="4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 s="45"/>
      <c r="T2866"/>
      <c r="U2866"/>
      <c r="V2866" s="45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 s="45"/>
      <c r="T2867"/>
      <c r="U2867"/>
      <c r="V2867" s="45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 s="45"/>
      <c r="T2868"/>
      <c r="U2868"/>
      <c r="V2868" s="45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 s="45"/>
      <c r="T2869"/>
      <c r="U2869"/>
      <c r="V2869" s="45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 s="45"/>
      <c r="T2870"/>
      <c r="U2870"/>
      <c r="V2870" s="45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 s="45"/>
      <c r="T2871"/>
      <c r="U2871"/>
      <c r="V2871" s="45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 s="45"/>
      <c r="T2872"/>
      <c r="U2872"/>
      <c r="V2872" s="45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 s="45"/>
      <c r="T2873"/>
      <c r="U2873"/>
      <c r="V2873" s="45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 s="45"/>
      <c r="T2874"/>
      <c r="U2874"/>
      <c r="V2874" s="45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 s="45"/>
      <c r="T2875"/>
      <c r="U2875"/>
      <c r="V2875" s="4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 s="45"/>
      <c r="T2876"/>
      <c r="U2876"/>
      <c r="V2876" s="45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 s="45"/>
      <c r="T2877"/>
      <c r="U2877"/>
      <c r="V2877" s="45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 s="45"/>
      <c r="T2878"/>
      <c r="U2878"/>
      <c r="V2878" s="45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 s="45"/>
      <c r="T2879"/>
      <c r="U2879"/>
      <c r="V2879" s="45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 s="45"/>
      <c r="T2880"/>
      <c r="U2880"/>
      <c r="V2880" s="45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 s="45"/>
      <c r="T2881"/>
      <c r="U2881"/>
      <c r="V2881" s="45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 s="45"/>
      <c r="T2882"/>
      <c r="U2882"/>
      <c r="V2882" s="45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 s="45"/>
      <c r="T2883"/>
      <c r="U2883"/>
      <c r="V2883" s="45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 s="45"/>
      <c r="T2884"/>
      <c r="U2884"/>
      <c r="V2884" s="45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 s="45"/>
      <c r="T2885"/>
      <c r="U2885"/>
      <c r="V2885" s="4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 s="45"/>
      <c r="T2886"/>
      <c r="U2886"/>
      <c r="V2886" s="45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 s="45"/>
      <c r="T2887"/>
      <c r="U2887"/>
      <c r="V2887" s="45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 s="45"/>
      <c r="T2888"/>
      <c r="U2888"/>
      <c r="V2888" s="45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 s="45"/>
      <c r="T2889"/>
      <c r="U2889"/>
      <c r="V2889" s="45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 s="45"/>
      <c r="T2890"/>
      <c r="U2890"/>
      <c r="V2890" s="45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 s="45"/>
      <c r="T2891"/>
      <c r="U2891"/>
      <c r="V2891" s="45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 s="45"/>
      <c r="T2892"/>
      <c r="U2892"/>
      <c r="V2892" s="45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 s="45"/>
      <c r="T2893"/>
      <c r="U2893"/>
      <c r="V2893" s="45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 s="45"/>
      <c r="T2894"/>
      <c r="U2894"/>
      <c r="V2894" s="45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 s="45"/>
      <c r="T2895"/>
      <c r="U2895"/>
      <c r="V2895" s="4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 s="45"/>
      <c r="T2896"/>
      <c r="U2896"/>
      <c r="V2896" s="45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 s="45"/>
      <c r="T2897"/>
      <c r="U2897"/>
      <c r="V2897" s="45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 s="45"/>
      <c r="T2898"/>
      <c r="U2898"/>
      <c r="V2898" s="45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 s="45"/>
      <c r="T2899"/>
      <c r="U2899"/>
      <c r="V2899" s="45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 s="45"/>
      <c r="T2900"/>
      <c r="U2900"/>
      <c r="V2900" s="45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 s="45"/>
      <c r="T2901"/>
      <c r="U2901"/>
      <c r="V2901" s="45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 s="45"/>
      <c r="T2902"/>
      <c r="U2902"/>
      <c r="V2902" s="45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 s="45"/>
      <c r="T2903"/>
      <c r="U2903"/>
      <c r="V2903" s="45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 s="45"/>
      <c r="T2904"/>
      <c r="U2904"/>
      <c r="V2904" s="45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 s="45"/>
      <c r="T2905"/>
      <c r="U2905"/>
      <c r="V2905" s="4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 s="45"/>
      <c r="T2906"/>
      <c r="U2906"/>
      <c r="V2906" s="45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 s="45"/>
      <c r="T2907"/>
      <c r="U2907"/>
      <c r="V2907" s="45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 s="45"/>
      <c r="T2908"/>
      <c r="U2908"/>
      <c r="V2908" s="45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 s="45"/>
      <c r="T2909"/>
      <c r="U2909"/>
      <c r="V2909" s="45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 s="45"/>
      <c r="T2910"/>
      <c r="U2910"/>
      <c r="V2910" s="45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 s="45"/>
      <c r="T2911"/>
      <c r="U2911"/>
      <c r="V2911" s="45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 s="45"/>
      <c r="T2912"/>
      <c r="U2912"/>
      <c r="V2912" s="45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 s="45"/>
      <c r="T2913"/>
      <c r="U2913"/>
      <c r="V2913" s="45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 s="45"/>
      <c r="T2914"/>
      <c r="U2914"/>
      <c r="V2914" s="45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 s="45"/>
      <c r="T2915"/>
      <c r="U2915"/>
      <c r="V2915" s="4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 s="45"/>
      <c r="T2916"/>
      <c r="U2916"/>
      <c r="V2916" s="45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 s="45"/>
      <c r="T2917"/>
      <c r="U2917"/>
      <c r="V2917" s="45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 s="45"/>
      <c r="T2918"/>
      <c r="U2918"/>
      <c r="V2918" s="45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 s="45"/>
      <c r="T2919"/>
      <c r="U2919"/>
      <c r="V2919" s="45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 s="45"/>
      <c r="T2920"/>
      <c r="U2920"/>
      <c r="V2920" s="45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 s="45"/>
      <c r="T2921"/>
      <c r="U2921"/>
      <c r="V2921" s="45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 s="45"/>
      <c r="T2922"/>
      <c r="U2922"/>
      <c r="V2922" s="45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 s="45"/>
      <c r="T2923"/>
      <c r="U2923"/>
      <c r="V2923" s="45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 s="45"/>
      <c r="T2924"/>
      <c r="U2924"/>
      <c r="V2924" s="45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 s="45"/>
      <c r="T2925"/>
      <c r="U2925"/>
      <c r="V2925" s="4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 s="45"/>
      <c r="T2926"/>
      <c r="U2926"/>
      <c r="V2926" s="45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 s="45"/>
      <c r="T2927"/>
      <c r="U2927"/>
      <c r="V2927" s="45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 s="45"/>
      <c r="T2928"/>
      <c r="U2928"/>
      <c r="V2928" s="45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 s="45"/>
      <c r="T2929"/>
      <c r="U2929"/>
      <c r="V2929" s="45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 s="45"/>
      <c r="T2930"/>
      <c r="U2930"/>
      <c r="V2930" s="45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 s="45"/>
      <c r="T2931"/>
      <c r="U2931"/>
      <c r="V2931" s="45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 s="45"/>
      <c r="T2932"/>
      <c r="U2932"/>
      <c r="V2932" s="45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 s="45"/>
      <c r="T2933"/>
      <c r="U2933"/>
      <c r="V2933" s="45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 s="45"/>
      <c r="T2934"/>
      <c r="U2934"/>
      <c r="V2934" s="45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 s="45"/>
      <c r="T2935"/>
      <c r="U2935"/>
      <c r="V2935" s="4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 s="45"/>
      <c r="T2936"/>
      <c r="U2936"/>
      <c r="V2936" s="45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 s="45"/>
      <c r="T2937"/>
      <c r="U2937"/>
      <c r="V2937" s="45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 s="45"/>
      <c r="T2938"/>
      <c r="U2938"/>
      <c r="V2938" s="45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 s="45"/>
      <c r="T2939"/>
      <c r="U2939"/>
      <c r="V2939" s="45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 s="45"/>
      <c r="T2940"/>
      <c r="U2940"/>
      <c r="V2940" s="45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 s="45"/>
      <c r="T2941"/>
      <c r="U2941"/>
      <c r="V2941" s="45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 s="45"/>
      <c r="T2942"/>
      <c r="U2942"/>
      <c r="V2942" s="45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 s="45"/>
      <c r="T2943"/>
      <c r="U2943"/>
      <c r="V2943" s="45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 s="45"/>
      <c r="T2944"/>
      <c r="U2944"/>
      <c r="V2944" s="45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 s="45"/>
      <c r="T2945"/>
      <c r="U2945"/>
      <c r="V2945" s="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 s="45"/>
      <c r="T2946"/>
      <c r="U2946"/>
      <c r="V2946" s="45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 s="45"/>
      <c r="T2947"/>
      <c r="U2947"/>
      <c r="V2947" s="45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 s="45"/>
      <c r="T2948"/>
      <c r="U2948"/>
      <c r="V2948" s="45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 s="45"/>
      <c r="T2949"/>
      <c r="U2949"/>
      <c r="V2949" s="45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 s="45"/>
      <c r="T2950"/>
      <c r="U2950"/>
      <c r="V2950" s="45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 s="45"/>
      <c r="T2951"/>
      <c r="U2951"/>
      <c r="V2951" s="45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 s="45"/>
      <c r="T2952"/>
      <c r="U2952"/>
      <c r="V2952" s="45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 s="45"/>
      <c r="T2953"/>
      <c r="U2953"/>
      <c r="V2953" s="45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 s="45"/>
      <c r="T2954"/>
      <c r="U2954"/>
      <c r="V2954" s="45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 s="45"/>
      <c r="T2955"/>
      <c r="U2955"/>
      <c r="V2955" s="4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 s="45"/>
      <c r="T2956"/>
      <c r="U2956"/>
      <c r="V2956" s="45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 s="45"/>
      <c r="T2957"/>
      <c r="U2957"/>
      <c r="V2957" s="45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 s="45"/>
      <c r="T2958"/>
      <c r="U2958"/>
      <c r="V2958" s="45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 s="45"/>
      <c r="T2959"/>
      <c r="U2959"/>
      <c r="V2959" s="45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 s="45"/>
      <c r="T2960"/>
      <c r="U2960"/>
      <c r="V2960" s="45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 s="45"/>
      <c r="T2961"/>
      <c r="U2961"/>
      <c r="V2961" s="45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 s="45"/>
      <c r="T2962"/>
      <c r="U2962"/>
      <c r="V2962" s="45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 s="45"/>
      <c r="T2963"/>
      <c r="U2963"/>
      <c r="V2963" s="45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 s="45"/>
      <c r="T2964"/>
      <c r="U2964"/>
      <c r="V2964" s="45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 s="45"/>
      <c r="T2965"/>
      <c r="U2965"/>
      <c r="V2965" s="4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 s="45"/>
      <c r="T2966"/>
      <c r="U2966"/>
      <c r="V2966" s="45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 s="45"/>
      <c r="T2967"/>
      <c r="U2967"/>
      <c r="V2967" s="45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 s="45"/>
      <c r="T2968"/>
      <c r="U2968"/>
      <c r="V2968" s="45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 s="45"/>
      <c r="T2969"/>
      <c r="U2969"/>
      <c r="V2969" s="45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 s="45"/>
      <c r="T2970"/>
      <c r="U2970"/>
      <c r="V2970" s="45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 s="45"/>
      <c r="T2971"/>
      <c r="U2971"/>
      <c r="V2971" s="45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 s="45"/>
      <c r="T2972"/>
      <c r="U2972"/>
      <c r="V2972" s="45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 s="45"/>
      <c r="T2973"/>
      <c r="U2973"/>
      <c r="V2973" s="45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 s="45"/>
      <c r="T2974"/>
      <c r="U2974"/>
      <c r="V2974" s="45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 s="45"/>
      <c r="T2975"/>
      <c r="U2975"/>
      <c r="V2975" s="4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 s="45"/>
      <c r="T2976"/>
      <c r="U2976"/>
      <c r="V2976" s="45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 s="45"/>
      <c r="T2977"/>
      <c r="U2977"/>
      <c r="V2977" s="45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 s="45"/>
      <c r="T2978"/>
      <c r="U2978"/>
      <c r="V2978" s="45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 s="45"/>
      <c r="T2979"/>
      <c r="U2979"/>
      <c r="V2979" s="45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 s="45"/>
      <c r="T2980"/>
      <c r="U2980"/>
      <c r="V2980" s="45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 s="45"/>
      <c r="T2981"/>
      <c r="U2981"/>
      <c r="V2981" s="45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 s="45"/>
      <c r="T2982"/>
      <c r="U2982"/>
      <c r="V2982" s="45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 s="45"/>
      <c r="T2983"/>
      <c r="U2983"/>
      <c r="V2983" s="45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 s="45"/>
      <c r="T2984"/>
      <c r="U2984"/>
      <c r="V2984" s="45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 s="45"/>
      <c r="T2985"/>
      <c r="U2985"/>
      <c r="V2985" s="4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 s="45"/>
      <c r="T2986"/>
      <c r="U2986"/>
      <c r="V2986" s="45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 s="45"/>
      <c r="T2987"/>
      <c r="U2987"/>
      <c r="V2987" s="45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 s="45"/>
      <c r="T2988"/>
      <c r="U2988"/>
      <c r="V2988" s="45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 s="45"/>
      <c r="T2989"/>
      <c r="U2989"/>
      <c r="V2989" s="45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 s="45"/>
      <c r="T2990"/>
      <c r="U2990"/>
      <c r="V2990" s="45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 s="45"/>
      <c r="T2991"/>
      <c r="U2991"/>
      <c r="V2991" s="45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 s="45"/>
      <c r="T2992"/>
      <c r="U2992"/>
      <c r="V2992" s="45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 s="45"/>
      <c r="T2993"/>
      <c r="U2993"/>
      <c r="V2993" s="45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 s="45"/>
      <c r="T2994"/>
      <c r="U2994"/>
      <c r="V2994" s="45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 s="45"/>
      <c r="T2995"/>
      <c r="U2995"/>
      <c r="V2995" s="4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 s="45"/>
      <c r="T2996"/>
      <c r="U2996"/>
      <c r="V2996" s="45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 s="45"/>
      <c r="T2997"/>
      <c r="U2997"/>
      <c r="V2997" s="45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 s="45"/>
      <c r="T2998"/>
      <c r="U2998"/>
      <c r="V2998" s="45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 s="45"/>
      <c r="T2999"/>
      <c r="U2999"/>
      <c r="V2999" s="45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 s="45"/>
      <c r="T3000"/>
      <c r="U3000"/>
      <c r="V3000" s="45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 s="45"/>
      <c r="T3001"/>
      <c r="U3001"/>
      <c r="V3001" s="45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 s="45"/>
      <c r="T3002"/>
      <c r="U3002"/>
      <c r="V3002" s="45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 s="45"/>
      <c r="T3003"/>
      <c r="U3003"/>
      <c r="V3003" s="45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 s="45"/>
      <c r="T3004"/>
      <c r="U3004"/>
      <c r="V3004" s="45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 s="45"/>
      <c r="T3005"/>
      <c r="U3005"/>
      <c r="V3005" s="4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 s="45"/>
      <c r="T3006"/>
      <c r="U3006"/>
      <c r="V3006" s="45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 s="45"/>
      <c r="T3007"/>
      <c r="U3007"/>
      <c r="V3007" s="45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 s="45"/>
      <c r="T3008"/>
      <c r="U3008"/>
      <c r="V3008" s="45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 s="45"/>
      <c r="T3009"/>
      <c r="U3009"/>
      <c r="V3009" s="45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 s="45"/>
      <c r="T3010"/>
      <c r="U3010"/>
      <c r="V3010" s="45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 s="45"/>
      <c r="T3011"/>
      <c r="U3011"/>
      <c r="V3011" s="45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 s="45"/>
      <c r="T3012"/>
      <c r="U3012"/>
      <c r="V3012" s="45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 s="45"/>
      <c r="T3013"/>
      <c r="U3013"/>
      <c r="V3013" s="45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 s="45"/>
      <c r="T3014"/>
      <c r="U3014"/>
      <c r="V3014" s="45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 s="45"/>
      <c r="T3015"/>
      <c r="U3015"/>
      <c r="V3015" s="4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 s="45"/>
      <c r="T3016"/>
      <c r="U3016"/>
      <c r="V3016" s="45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 s="45"/>
      <c r="T3017"/>
      <c r="U3017"/>
      <c r="V3017" s="45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 s="45"/>
      <c r="T3018"/>
      <c r="U3018"/>
      <c r="V3018" s="45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 s="45"/>
      <c r="T3019"/>
      <c r="U3019"/>
      <c r="V3019" s="45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 s="45"/>
      <c r="T3020"/>
      <c r="U3020"/>
      <c r="V3020" s="45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 s="45"/>
      <c r="T3021"/>
      <c r="U3021"/>
      <c r="V3021" s="45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 s="45"/>
      <c r="T3022"/>
      <c r="U3022"/>
      <c r="V3022" s="45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 s="45"/>
      <c r="T3023"/>
      <c r="U3023"/>
      <c r="V3023" s="45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 s="45"/>
      <c r="T3024"/>
      <c r="U3024"/>
      <c r="V3024" s="45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 s="45"/>
      <c r="T3025"/>
      <c r="U3025"/>
      <c r="V3025" s="4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 s="45"/>
      <c r="T3026"/>
      <c r="U3026"/>
      <c r="V3026" s="45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 s="45"/>
      <c r="T3027"/>
      <c r="U3027"/>
      <c r="V3027" s="45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 s="45"/>
      <c r="T3028"/>
      <c r="U3028"/>
      <c r="V3028" s="45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 s="45"/>
      <c r="T3029"/>
      <c r="U3029"/>
      <c r="V3029" s="45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 s="45"/>
      <c r="T3030"/>
      <c r="U3030"/>
      <c r="V3030" s="45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 s="45"/>
      <c r="T3031"/>
      <c r="U3031"/>
      <c r="V3031" s="45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 s="45"/>
      <c r="T3032"/>
      <c r="U3032"/>
      <c r="V3032" s="45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 s="45"/>
      <c r="T3033"/>
      <c r="U3033"/>
      <c r="V3033" s="45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 s="45"/>
      <c r="T3034"/>
      <c r="U3034"/>
      <c r="V3034" s="45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 s="45"/>
      <c r="T3035"/>
      <c r="U3035"/>
      <c r="V3035" s="4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 s="45"/>
      <c r="T3036"/>
      <c r="U3036"/>
      <c r="V3036" s="45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 s="45"/>
      <c r="T3037"/>
      <c r="U3037"/>
      <c r="V3037" s="45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 s="45"/>
      <c r="T3038"/>
      <c r="U3038"/>
      <c r="V3038" s="45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 s="45"/>
      <c r="T3039"/>
      <c r="U3039"/>
      <c r="V3039" s="45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 s="45"/>
      <c r="T3040"/>
      <c r="U3040"/>
      <c r="V3040" s="45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 s="45"/>
      <c r="T3041"/>
      <c r="U3041"/>
      <c r="V3041" s="45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 s="45"/>
      <c r="T3042"/>
      <c r="U3042"/>
      <c r="V3042" s="45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 s="45"/>
      <c r="T3043"/>
      <c r="U3043"/>
      <c r="V3043" s="45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 s="45"/>
      <c r="T3044"/>
      <c r="U3044"/>
      <c r="V3044" s="45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 s="45"/>
      <c r="T3045"/>
      <c r="U3045"/>
      <c r="V3045" s="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 s="45"/>
      <c r="T3046"/>
      <c r="U3046"/>
      <c r="V3046" s="45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 s="45"/>
      <c r="T3047"/>
      <c r="U3047"/>
      <c r="V3047" s="45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 s="45"/>
      <c r="T3048"/>
      <c r="U3048"/>
      <c r="V3048" s="45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 s="45"/>
      <c r="T3049"/>
      <c r="U3049"/>
      <c r="V3049" s="45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 s="45"/>
      <c r="T3050"/>
      <c r="U3050"/>
      <c r="V3050" s="45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 s="45"/>
      <c r="T3051"/>
      <c r="U3051"/>
      <c r="V3051" s="45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 s="45"/>
      <c r="T3052"/>
      <c r="U3052"/>
      <c r="V3052" s="45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 s="45"/>
      <c r="T3053"/>
      <c r="U3053"/>
      <c r="V3053" s="45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 s="45"/>
      <c r="T3054"/>
      <c r="U3054"/>
      <c r="V3054" s="45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 s="45"/>
      <c r="T3055"/>
      <c r="U3055"/>
      <c r="V3055" s="4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 s="45"/>
      <c r="T3056"/>
      <c r="U3056"/>
      <c r="V3056" s="45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 s="45"/>
      <c r="T3057"/>
      <c r="U3057"/>
      <c r="V3057" s="45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 s="45"/>
      <c r="T3058"/>
      <c r="U3058"/>
      <c r="V3058" s="45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 s="45"/>
      <c r="T3059"/>
      <c r="U3059"/>
      <c r="V3059" s="45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 s="45"/>
      <c r="T3060"/>
      <c r="U3060"/>
      <c r="V3060" s="45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 s="45"/>
      <c r="T3061"/>
      <c r="U3061"/>
      <c r="V3061" s="45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 s="45"/>
      <c r="T3062"/>
      <c r="U3062"/>
      <c r="V3062" s="45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 s="45"/>
      <c r="T3063"/>
      <c r="U3063"/>
      <c r="V3063" s="45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 s="45"/>
      <c r="T3064"/>
      <c r="U3064"/>
      <c r="V3064" s="45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 s="45"/>
      <c r="T3065"/>
      <c r="U3065"/>
      <c r="V3065" s="4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 s="45"/>
      <c r="T3066"/>
      <c r="U3066"/>
      <c r="V3066" s="45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 s="45"/>
      <c r="T3067"/>
      <c r="U3067"/>
      <c r="V3067" s="45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 s="45"/>
      <c r="T3068"/>
      <c r="U3068"/>
      <c r="V3068" s="45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 s="45"/>
      <c r="T3069"/>
      <c r="U3069"/>
      <c r="V3069" s="45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 s="45"/>
      <c r="T3070"/>
      <c r="U3070"/>
      <c r="V3070" s="45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 s="45"/>
      <c r="T3071"/>
      <c r="U3071"/>
      <c r="V3071" s="45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 s="45"/>
      <c r="T3072"/>
      <c r="U3072"/>
      <c r="V3072" s="45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 s="45"/>
      <c r="T3073"/>
      <c r="U3073"/>
      <c r="V3073" s="45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 s="45"/>
      <c r="T3074"/>
      <c r="U3074"/>
      <c r="V3074" s="45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 s="45"/>
      <c r="T3075"/>
      <c r="U3075"/>
      <c r="V3075" s="4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 s="45"/>
      <c r="T3076"/>
      <c r="U3076"/>
      <c r="V3076" s="45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 s="45"/>
      <c r="T3077"/>
      <c r="U3077"/>
      <c r="V3077" s="45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 s="45"/>
      <c r="T3078"/>
      <c r="U3078"/>
      <c r="V3078" s="45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 s="45"/>
      <c r="T3079"/>
      <c r="U3079"/>
      <c r="V3079" s="45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 s="45"/>
      <c r="T3080"/>
      <c r="U3080"/>
      <c r="V3080" s="45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 s="45"/>
      <c r="T3081"/>
      <c r="U3081"/>
      <c r="V3081" s="45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 s="45"/>
      <c r="T3082"/>
      <c r="U3082"/>
      <c r="V3082" s="45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 s="45"/>
      <c r="T3083"/>
      <c r="U3083"/>
      <c r="V3083" s="45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 s="45"/>
      <c r="T3084"/>
      <c r="U3084"/>
      <c r="V3084" s="45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 s="45"/>
      <c r="T3085"/>
      <c r="U3085"/>
      <c r="V3085" s="4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 s="45"/>
      <c r="T3086"/>
      <c r="U3086"/>
      <c r="V3086" s="45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 s="45"/>
      <c r="T3087"/>
      <c r="U3087"/>
      <c r="V3087" s="45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 s="45"/>
      <c r="T3088"/>
      <c r="U3088"/>
      <c r="V3088" s="45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 s="45"/>
      <c r="T3089"/>
      <c r="U3089"/>
      <c r="V3089" s="45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 s="45"/>
      <c r="T3090"/>
      <c r="U3090"/>
      <c r="V3090" s="45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 s="45"/>
      <c r="T3091"/>
      <c r="U3091"/>
      <c r="V3091" s="45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 s="45"/>
      <c r="T3092"/>
      <c r="U3092"/>
      <c r="V3092" s="45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 s="45"/>
      <c r="T3093"/>
      <c r="U3093"/>
      <c r="V3093" s="45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 s="45"/>
      <c r="T3094"/>
      <c r="U3094"/>
      <c r="V3094" s="45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 s="45"/>
      <c r="T3095"/>
      <c r="U3095"/>
      <c r="V3095" s="4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 s="45"/>
      <c r="T3096"/>
      <c r="U3096"/>
      <c r="V3096" s="45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 s="45"/>
      <c r="T3097"/>
      <c r="U3097"/>
      <c r="V3097" s="45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 s="45"/>
      <c r="T3098"/>
      <c r="U3098"/>
      <c r="V3098" s="45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 s="45"/>
      <c r="T3099"/>
      <c r="U3099"/>
      <c r="V3099" s="45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 s="45"/>
      <c r="T3100"/>
      <c r="U3100"/>
      <c r="V3100" s="45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 s="45"/>
      <c r="T3101"/>
      <c r="U3101"/>
      <c r="V3101" s="45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 s="45"/>
      <c r="T3102"/>
      <c r="U3102"/>
      <c r="V3102" s="45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 s="45"/>
      <c r="T3103"/>
      <c r="U3103"/>
      <c r="V3103" s="45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 s="45"/>
      <c r="T3104"/>
      <c r="U3104"/>
      <c r="V3104" s="45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 s="45"/>
      <c r="T3105"/>
      <c r="U3105"/>
      <c r="V3105" s="4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 s="45"/>
      <c r="T3106"/>
      <c r="U3106"/>
      <c r="V3106" s="45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 s="45"/>
      <c r="T3107"/>
      <c r="U3107"/>
      <c r="V3107" s="45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 s="45"/>
      <c r="T3108"/>
      <c r="U3108"/>
      <c r="V3108" s="45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 s="45"/>
      <c r="T3109"/>
      <c r="U3109"/>
      <c r="V3109" s="45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 s="45"/>
      <c r="T3110"/>
      <c r="U3110"/>
      <c r="V3110" s="45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 s="45"/>
      <c r="T3111"/>
      <c r="U3111"/>
      <c r="V3111" s="45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 s="45"/>
      <c r="T3112"/>
      <c r="U3112"/>
      <c r="V3112" s="45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 s="45"/>
      <c r="T3113"/>
      <c r="U3113"/>
      <c r="V3113" s="45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 s="45"/>
      <c r="T3114"/>
      <c r="U3114"/>
      <c r="V3114" s="45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 s="45"/>
      <c r="T3115"/>
      <c r="U3115"/>
      <c r="V3115" s="4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 s="45"/>
      <c r="T3116"/>
      <c r="U3116"/>
      <c r="V3116" s="45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 s="45"/>
      <c r="T3117"/>
      <c r="U3117"/>
      <c r="V3117" s="45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 s="45"/>
      <c r="T3118"/>
      <c r="U3118"/>
      <c r="V3118" s="45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 s="45"/>
      <c r="T3119"/>
      <c r="U3119"/>
      <c r="V3119" s="45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 s="45"/>
      <c r="T3120"/>
      <c r="U3120"/>
      <c r="V3120" s="45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 s="45"/>
      <c r="T3121"/>
      <c r="U3121"/>
      <c r="V3121" s="45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 s="45"/>
      <c r="T3122"/>
      <c r="U3122"/>
      <c r="V3122" s="45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 s="45"/>
      <c r="T3123"/>
      <c r="U3123"/>
      <c r="V3123" s="45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 s="45"/>
      <c r="T3124"/>
      <c r="U3124"/>
      <c r="V3124" s="45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 s="45"/>
      <c r="T3125"/>
      <c r="U3125"/>
      <c r="V3125" s="4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 s="45"/>
      <c r="T3126"/>
      <c r="U3126"/>
      <c r="V3126" s="45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 s="45"/>
      <c r="T3127"/>
      <c r="U3127"/>
      <c r="V3127" s="45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 s="45"/>
      <c r="T3128"/>
      <c r="U3128"/>
      <c r="V3128" s="45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 s="45"/>
      <c r="T3129"/>
      <c r="U3129"/>
      <c r="V3129" s="45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 s="45"/>
      <c r="T3130"/>
      <c r="U3130"/>
      <c r="V3130" s="45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 s="45"/>
      <c r="T3131"/>
      <c r="U3131"/>
      <c r="V3131" s="45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 s="45"/>
      <c r="T3132"/>
      <c r="U3132"/>
      <c r="V3132" s="45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 s="45"/>
      <c r="T3133"/>
      <c r="U3133"/>
      <c r="V3133" s="45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 s="45"/>
      <c r="T3134"/>
      <c r="U3134"/>
      <c r="V3134" s="45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 s="45"/>
      <c r="T3135"/>
      <c r="U3135"/>
      <c r="V3135" s="4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 s="45"/>
      <c r="T3136"/>
      <c r="U3136"/>
      <c r="V3136" s="45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 s="45"/>
      <c r="T3137"/>
      <c r="U3137"/>
      <c r="V3137" s="45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 s="45"/>
      <c r="T3138"/>
      <c r="U3138"/>
      <c r="V3138" s="45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 s="45"/>
      <c r="T3139"/>
      <c r="U3139"/>
      <c r="V3139" s="45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 s="45"/>
      <c r="T3140"/>
      <c r="U3140"/>
      <c r="V3140" s="45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 s="45"/>
      <c r="T3141"/>
      <c r="U3141"/>
      <c r="V3141" s="45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 s="45"/>
      <c r="T3142"/>
      <c r="U3142"/>
      <c r="V3142" s="45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 s="45"/>
      <c r="T3143"/>
      <c r="U3143"/>
      <c r="V3143" s="45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 s="45"/>
      <c r="T3144"/>
      <c r="U3144"/>
      <c r="V3144" s="45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 s="45"/>
      <c r="T3145"/>
      <c r="U3145"/>
      <c r="V3145" s="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 s="45"/>
      <c r="T3146"/>
      <c r="U3146"/>
      <c r="V3146" s="45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 s="45"/>
      <c r="T3147"/>
      <c r="U3147"/>
      <c r="V3147" s="45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 s="45"/>
      <c r="T3148"/>
      <c r="U3148"/>
      <c r="V3148" s="45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 s="45"/>
      <c r="T3149"/>
      <c r="U3149"/>
      <c r="V3149" s="45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 s="45"/>
      <c r="T3150"/>
      <c r="U3150"/>
      <c r="V3150" s="45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 s="45"/>
      <c r="T3151"/>
      <c r="U3151"/>
      <c r="V3151" s="45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 s="45"/>
      <c r="T3152"/>
      <c r="U3152"/>
      <c r="V3152" s="45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 s="45"/>
      <c r="T3153"/>
      <c r="U3153"/>
      <c r="V3153" s="45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 s="45"/>
      <c r="T3154"/>
      <c r="U3154"/>
      <c r="V3154" s="45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 s="45"/>
      <c r="T3155"/>
      <c r="U3155"/>
      <c r="V3155" s="4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 s="45"/>
      <c r="T3156"/>
      <c r="U3156"/>
      <c r="V3156" s="45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 s="45"/>
      <c r="T3157"/>
      <c r="U3157"/>
      <c r="V3157" s="45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 s="45"/>
      <c r="T3158"/>
      <c r="U3158"/>
      <c r="V3158" s="45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 s="45"/>
      <c r="T3159"/>
      <c r="U3159"/>
      <c r="V3159" s="45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 s="45"/>
      <c r="T3160"/>
      <c r="U3160"/>
      <c r="V3160" s="45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 s="45"/>
      <c r="T3161"/>
      <c r="U3161"/>
      <c r="V3161" s="45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 s="45"/>
      <c r="T3162"/>
      <c r="U3162"/>
      <c r="V3162" s="45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 s="45"/>
      <c r="T3163"/>
      <c r="U3163"/>
      <c r="V3163" s="45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 s="45"/>
      <c r="T3164"/>
      <c r="U3164"/>
      <c r="V3164" s="45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 s="45"/>
      <c r="T3165"/>
      <c r="U3165"/>
      <c r="V3165" s="4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 s="45"/>
      <c r="T3166"/>
      <c r="U3166"/>
      <c r="V3166" s="45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 s="45"/>
      <c r="T3167"/>
      <c r="U3167"/>
      <c r="V3167" s="45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 s="45"/>
      <c r="T3168"/>
      <c r="U3168"/>
      <c r="V3168" s="45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 s="45"/>
      <c r="T3169"/>
      <c r="U3169"/>
      <c r="V3169" s="45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 s="45"/>
      <c r="T3170"/>
      <c r="U3170"/>
      <c r="V3170" s="45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 s="45"/>
      <c r="T3171"/>
      <c r="U3171"/>
      <c r="V3171" s="45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 s="45"/>
      <c r="T3172"/>
      <c r="U3172"/>
      <c r="V3172" s="45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 s="45"/>
      <c r="T3173"/>
      <c r="U3173"/>
      <c r="V3173" s="45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 s="45"/>
      <c r="T3174"/>
      <c r="U3174"/>
      <c r="V3174" s="45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 s="45"/>
      <c r="T3175"/>
      <c r="U3175"/>
      <c r="V3175" s="4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 s="45"/>
      <c r="T3176"/>
      <c r="U3176"/>
      <c r="V3176" s="45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 s="45"/>
      <c r="T3177"/>
      <c r="U3177"/>
      <c r="V3177" s="45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 s="45"/>
      <c r="T3178"/>
      <c r="U3178"/>
      <c r="V3178" s="45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 s="45"/>
      <c r="T3179"/>
      <c r="U3179"/>
      <c r="V3179" s="45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 s="45"/>
      <c r="T3180"/>
      <c r="U3180"/>
      <c r="V3180" s="45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 s="45"/>
      <c r="T3181"/>
      <c r="U3181"/>
      <c r="V3181" s="45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 s="45"/>
      <c r="T3182"/>
      <c r="U3182"/>
      <c r="V3182" s="45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 s="45"/>
      <c r="T3183"/>
      <c r="U3183"/>
      <c r="V3183" s="45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 s="45"/>
      <c r="T3184"/>
      <c r="U3184"/>
      <c r="V3184" s="45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 s="45"/>
      <c r="T3185"/>
      <c r="U3185"/>
      <c r="V3185" s="4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 s="45"/>
      <c r="T3186"/>
      <c r="U3186"/>
      <c r="V3186" s="45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 s="45"/>
      <c r="T3187"/>
      <c r="U3187"/>
      <c r="V3187" s="45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 s="45"/>
      <c r="T3188"/>
      <c r="U3188"/>
      <c r="V3188" s="45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 s="45"/>
      <c r="T3189"/>
      <c r="U3189"/>
      <c r="V3189" s="45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 s="45"/>
      <c r="T3190"/>
      <c r="U3190"/>
      <c r="V3190" s="45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 s="45"/>
      <c r="T3191"/>
      <c r="U3191"/>
      <c r="V3191" s="45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 s="45"/>
      <c r="T3192"/>
      <c r="U3192"/>
      <c r="V3192" s="45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 s="45"/>
      <c r="T3193"/>
      <c r="U3193"/>
      <c r="V3193" s="45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 s="45"/>
      <c r="T3194"/>
      <c r="U3194"/>
      <c r="V3194" s="45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 s="45"/>
      <c r="T3195"/>
      <c r="U3195"/>
      <c r="V3195" s="4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 s="45"/>
      <c r="T3196"/>
      <c r="U3196"/>
      <c r="V3196" s="45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 s="45"/>
      <c r="T3197"/>
      <c r="U3197"/>
      <c r="V3197" s="45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 s="45"/>
      <c r="T3198"/>
      <c r="U3198"/>
      <c r="V3198" s="45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 s="45"/>
      <c r="T3199"/>
      <c r="U3199"/>
      <c r="V3199" s="45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 s="45"/>
      <c r="T3200"/>
      <c r="U3200"/>
      <c r="V3200" s="45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 s="45"/>
      <c r="T3201"/>
      <c r="U3201"/>
      <c r="V3201" s="45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 s="45"/>
      <c r="T3202"/>
      <c r="U3202"/>
      <c r="V3202" s="45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 s="45"/>
      <c r="T3203"/>
      <c r="U3203"/>
      <c r="V3203" s="45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 s="45"/>
      <c r="T3204"/>
      <c r="U3204"/>
      <c r="V3204" s="45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 s="45"/>
      <c r="T3205"/>
      <c r="U3205"/>
      <c r="V3205" s="4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 s="45"/>
      <c r="T3206"/>
      <c r="U3206"/>
      <c r="V3206" s="45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 s="45"/>
      <c r="T3207"/>
      <c r="U3207"/>
      <c r="V3207" s="45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 s="45"/>
      <c r="T3208"/>
      <c r="U3208"/>
      <c r="V3208" s="45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 s="45"/>
      <c r="T3209"/>
      <c r="U3209"/>
      <c r="V3209" s="45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 s="45"/>
      <c r="T3210"/>
      <c r="U3210"/>
      <c r="V3210" s="45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 s="45"/>
      <c r="T3211"/>
      <c r="U3211"/>
      <c r="V3211" s="45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 s="45"/>
      <c r="T3212"/>
      <c r="U3212"/>
      <c r="V3212" s="45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 s="45"/>
      <c r="T3213"/>
      <c r="U3213"/>
      <c r="V3213" s="45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 s="45"/>
      <c r="T3214"/>
      <c r="U3214"/>
      <c r="V3214" s="45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 s="45"/>
      <c r="T3215"/>
      <c r="U3215"/>
      <c r="V3215" s="4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 s="45"/>
      <c r="T3216"/>
      <c r="U3216"/>
      <c r="V3216" s="45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 s="45"/>
      <c r="T3217"/>
      <c r="U3217"/>
      <c r="V3217" s="45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 s="45"/>
      <c r="T3218"/>
      <c r="U3218"/>
      <c r="V3218" s="45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 s="45"/>
      <c r="T3219"/>
      <c r="U3219"/>
      <c r="V3219" s="45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 s="45"/>
      <c r="T3220"/>
      <c r="U3220"/>
      <c r="V3220" s="45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 s="45"/>
      <c r="T3221"/>
      <c r="U3221"/>
      <c r="V3221" s="45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 s="45"/>
      <c r="T3222"/>
      <c r="U3222"/>
      <c r="V3222" s="45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 s="45"/>
      <c r="T3223"/>
      <c r="U3223"/>
      <c r="V3223" s="45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 s="45"/>
      <c r="T3224"/>
      <c r="U3224"/>
      <c r="V3224" s="45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 s="45"/>
      <c r="T3225"/>
      <c r="U3225"/>
      <c r="V3225" s="4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 s="45"/>
      <c r="T3226"/>
      <c r="U3226"/>
      <c r="V3226" s="45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 s="45"/>
      <c r="T3227"/>
      <c r="U3227"/>
      <c r="V3227" s="45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 s="45"/>
      <c r="T3228"/>
      <c r="U3228"/>
      <c r="V3228" s="45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 s="45"/>
      <c r="T3229"/>
      <c r="U3229"/>
      <c r="V3229" s="45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 s="45"/>
      <c r="T3230"/>
      <c r="U3230"/>
      <c r="V3230" s="45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 s="45"/>
      <c r="T3231"/>
      <c r="U3231"/>
      <c r="V3231" s="45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 s="45"/>
      <c r="T3232"/>
      <c r="U3232"/>
      <c r="V3232" s="45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 s="45"/>
      <c r="T3233"/>
      <c r="U3233"/>
      <c r="V3233" s="45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 s="45"/>
      <c r="T3234"/>
      <c r="U3234"/>
      <c r="V3234" s="45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 s="45"/>
      <c r="T3235"/>
      <c r="U3235"/>
      <c r="V3235" s="4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 s="45"/>
      <c r="T3236"/>
      <c r="U3236"/>
      <c r="V3236" s="45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 s="45"/>
      <c r="T3237"/>
      <c r="U3237"/>
      <c r="V3237" s="45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 s="45"/>
      <c r="T3238"/>
      <c r="U3238"/>
      <c r="V3238" s="45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 s="45"/>
      <c r="T3239"/>
      <c r="U3239"/>
      <c r="V3239" s="45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 s="45"/>
      <c r="T3240"/>
      <c r="U3240"/>
      <c r="V3240" s="45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 s="45"/>
      <c r="T3241"/>
      <c r="U3241"/>
      <c r="V3241" s="45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 s="45"/>
      <c r="T3242"/>
      <c r="U3242"/>
      <c r="V3242" s="45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 s="45"/>
      <c r="T3243"/>
      <c r="U3243"/>
      <c r="V3243" s="45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 s="45"/>
      <c r="T3244"/>
      <c r="U3244"/>
      <c r="V3244" s="45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 s="45"/>
      <c r="T3245"/>
      <c r="U3245"/>
      <c r="V3245" s="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 s="45"/>
      <c r="T3246"/>
      <c r="U3246"/>
      <c r="V3246" s="45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 s="45"/>
      <c r="T3247"/>
      <c r="U3247"/>
      <c r="V3247" s="45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 s="45"/>
      <c r="T3248"/>
      <c r="U3248"/>
      <c r="V3248" s="45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 s="45"/>
      <c r="T3249"/>
      <c r="U3249"/>
      <c r="V3249" s="45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 s="45"/>
      <c r="T3250"/>
      <c r="U3250"/>
      <c r="V3250" s="45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 s="45"/>
      <c r="T3251"/>
      <c r="U3251"/>
      <c r="V3251" s="45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 s="45"/>
      <c r="T3252"/>
      <c r="U3252"/>
      <c r="V3252" s="45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 s="45"/>
      <c r="T3253"/>
      <c r="U3253"/>
      <c r="V3253" s="45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 s="45"/>
      <c r="T3254"/>
      <c r="U3254"/>
      <c r="V3254" s="45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 s="45"/>
      <c r="T3255"/>
      <c r="U3255"/>
      <c r="V3255" s="4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 s="45"/>
      <c r="T3256"/>
      <c r="U3256"/>
      <c r="V3256" s="45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 s="45"/>
      <c r="T3257"/>
      <c r="U3257"/>
      <c r="V3257" s="45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 s="45"/>
      <c r="T3258"/>
      <c r="U3258"/>
      <c r="V3258" s="45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 s="45"/>
      <c r="T3259"/>
      <c r="U3259"/>
      <c r="V3259" s="45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 s="45"/>
      <c r="T3260"/>
      <c r="U3260"/>
      <c r="V3260" s="45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 s="45"/>
      <c r="T3261"/>
      <c r="U3261"/>
      <c r="V3261" s="45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 s="45"/>
      <c r="T3262"/>
      <c r="U3262"/>
      <c r="V3262" s="45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 s="45"/>
      <c r="T3263"/>
      <c r="U3263"/>
      <c r="V3263" s="45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 s="45"/>
      <c r="T3264"/>
      <c r="U3264"/>
      <c r="V3264" s="45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 s="45"/>
      <c r="T3265"/>
      <c r="U3265"/>
      <c r="V3265" s="4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 s="45"/>
      <c r="T3266"/>
      <c r="U3266"/>
      <c r="V3266" s="45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 s="45"/>
      <c r="T3267"/>
      <c r="U3267"/>
      <c r="V3267" s="45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 s="45"/>
      <c r="T3268"/>
      <c r="U3268"/>
      <c r="V3268" s="45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 s="45"/>
      <c r="T3269"/>
      <c r="U3269"/>
      <c r="V3269" s="45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 s="45"/>
      <c r="T3270"/>
      <c r="U3270"/>
      <c r="V3270" s="45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 s="45"/>
      <c r="T3271"/>
      <c r="U3271"/>
      <c r="V3271" s="45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 s="45"/>
      <c r="T3272"/>
      <c r="U3272"/>
      <c r="V3272" s="45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 s="45"/>
      <c r="T3273"/>
      <c r="U3273"/>
      <c r="V3273" s="45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 s="45"/>
      <c r="T3274"/>
      <c r="U3274"/>
      <c r="V3274" s="45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 s="45"/>
      <c r="T3275"/>
      <c r="U3275"/>
      <c r="V3275" s="4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 s="45"/>
      <c r="T3276"/>
      <c r="U3276"/>
      <c r="V3276" s="45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 s="45"/>
      <c r="T3277"/>
      <c r="U3277"/>
      <c r="V3277" s="45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 s="45"/>
      <c r="T3278"/>
      <c r="U3278"/>
      <c r="V3278" s="45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 s="45"/>
      <c r="T3279"/>
      <c r="U3279"/>
      <c r="V3279" s="45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 s="45"/>
      <c r="T3280"/>
      <c r="U3280"/>
      <c r="V3280" s="45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 s="45"/>
      <c r="T3281"/>
      <c r="U3281"/>
      <c r="V3281" s="45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 s="45"/>
      <c r="T3282"/>
      <c r="U3282"/>
      <c r="V3282" s="45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 s="45"/>
      <c r="T3283"/>
      <c r="U3283"/>
      <c r="V3283" s="45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 s="45"/>
      <c r="T3284"/>
      <c r="U3284"/>
      <c r="V3284" s="45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 s="45"/>
      <c r="T3285"/>
      <c r="U3285"/>
      <c r="V3285" s="4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 s="45"/>
      <c r="T3286"/>
      <c r="U3286"/>
      <c r="V3286" s="45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 s="45"/>
      <c r="T3287"/>
      <c r="U3287"/>
      <c r="V3287" s="45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 s="45"/>
      <c r="T3288"/>
      <c r="U3288"/>
      <c r="V3288" s="45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 s="45"/>
      <c r="T3289"/>
      <c r="U3289"/>
      <c r="V3289" s="45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 s="45"/>
      <c r="T3290"/>
      <c r="U3290"/>
      <c r="V3290" s="45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 s="45"/>
      <c r="T3291"/>
      <c r="U3291"/>
      <c r="V3291" s="45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 s="45"/>
      <c r="T3292"/>
      <c r="U3292"/>
      <c r="V3292" s="45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 s="45"/>
      <c r="T3293"/>
      <c r="U3293"/>
      <c r="V3293" s="45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 s="45"/>
      <c r="T3294"/>
      <c r="U3294"/>
      <c r="V3294" s="45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 s="45"/>
      <c r="T3295"/>
      <c r="U3295"/>
      <c r="V3295" s="4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 s="45"/>
      <c r="T3296"/>
      <c r="U3296"/>
      <c r="V3296" s="45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 s="45"/>
      <c r="T3297"/>
      <c r="U3297"/>
      <c r="V3297" s="45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 s="45"/>
      <c r="T3298"/>
      <c r="U3298"/>
      <c r="V3298" s="45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 s="45"/>
      <c r="T3299"/>
      <c r="U3299"/>
      <c r="V3299" s="45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 s="45"/>
      <c r="T3300"/>
      <c r="U3300"/>
      <c r="V3300" s="45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 s="45"/>
      <c r="T3301"/>
      <c r="U3301"/>
      <c r="V3301" s="45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 s="45"/>
      <c r="T3302"/>
      <c r="U3302"/>
      <c r="V3302" s="45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 s="45"/>
      <c r="T3303"/>
      <c r="U3303"/>
      <c r="V3303" s="45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 s="45"/>
      <c r="T3304"/>
      <c r="U3304"/>
      <c r="V3304" s="45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 s="45"/>
      <c r="T3305"/>
      <c r="U3305"/>
      <c r="V3305" s="4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 s="45"/>
      <c r="T3306"/>
      <c r="U3306"/>
      <c r="V3306" s="45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 s="45"/>
      <c r="T3307"/>
      <c r="U3307"/>
      <c r="V3307" s="45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 s="45"/>
      <c r="T3308"/>
      <c r="U3308"/>
      <c r="V3308" s="45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 s="45"/>
      <c r="T3309"/>
      <c r="U3309"/>
      <c r="V3309" s="45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 s="45"/>
      <c r="T3310"/>
      <c r="U3310"/>
      <c r="V3310" s="45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 s="45"/>
      <c r="T3311"/>
      <c r="U3311"/>
      <c r="V3311" s="45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 s="45"/>
      <c r="T3312"/>
      <c r="U3312"/>
      <c r="V3312" s="45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 s="45"/>
      <c r="T3313"/>
      <c r="U3313"/>
      <c r="V3313" s="45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 s="45"/>
      <c r="T3314"/>
      <c r="U3314"/>
      <c r="V3314" s="45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 s="45"/>
      <c r="T3315"/>
      <c r="U3315"/>
      <c r="V3315" s="4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 s="45"/>
      <c r="T3316"/>
      <c r="U3316"/>
      <c r="V3316" s="45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 s="45"/>
      <c r="T3317"/>
      <c r="U3317"/>
      <c r="V3317" s="45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 s="45"/>
      <c r="T3318"/>
      <c r="U3318"/>
      <c r="V3318" s="45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 s="45"/>
      <c r="T3319"/>
      <c r="U3319"/>
      <c r="V3319" s="45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 s="45"/>
      <c r="T3320"/>
      <c r="U3320"/>
      <c r="V3320" s="45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 s="45"/>
      <c r="T3321"/>
      <c r="U3321"/>
      <c r="V3321" s="45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 s="45"/>
      <c r="T3322"/>
      <c r="U3322"/>
      <c r="V3322" s="45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 s="45"/>
      <c r="T3323"/>
      <c r="U3323"/>
      <c r="V3323" s="45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 s="45"/>
      <c r="T3324"/>
      <c r="U3324"/>
      <c r="V3324" s="45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 s="45"/>
      <c r="T3325"/>
      <c r="U3325"/>
      <c r="V3325" s="4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 s="45"/>
      <c r="T3326"/>
      <c r="U3326"/>
      <c r="V3326" s="45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 s="45"/>
      <c r="T3327"/>
      <c r="U3327"/>
      <c r="V3327" s="45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 s="45"/>
      <c r="T3328"/>
      <c r="U3328"/>
      <c r="V3328" s="45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 s="45"/>
      <c r="T3329"/>
      <c r="U3329"/>
      <c r="V3329" s="45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 s="45"/>
      <c r="T3330"/>
      <c r="U3330"/>
      <c r="V3330" s="45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 s="45"/>
      <c r="T3331"/>
      <c r="U3331"/>
      <c r="V3331" s="45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 s="45"/>
      <c r="T3332"/>
      <c r="U3332"/>
      <c r="V3332" s="45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 s="45"/>
      <c r="T3333"/>
      <c r="U3333"/>
      <c r="V3333" s="45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 s="45"/>
      <c r="T3334"/>
      <c r="U3334"/>
      <c r="V3334" s="45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 s="45"/>
      <c r="T3335"/>
      <c r="U3335"/>
      <c r="V3335" s="4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 s="45"/>
      <c r="T3336"/>
      <c r="U3336"/>
      <c r="V3336" s="45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 s="45"/>
      <c r="T3337"/>
      <c r="U3337"/>
      <c r="V3337" s="45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 s="45"/>
      <c r="T3338"/>
      <c r="U3338"/>
      <c r="V3338" s="45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 s="45"/>
      <c r="T3339"/>
      <c r="U3339"/>
      <c r="V3339" s="45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 s="45"/>
      <c r="T3340"/>
      <c r="U3340"/>
      <c r="V3340" s="45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 s="45"/>
      <c r="T3341"/>
      <c r="U3341"/>
      <c r="V3341" s="45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 s="45"/>
      <c r="T3342"/>
      <c r="U3342"/>
      <c r="V3342" s="45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 s="45"/>
      <c r="T3343"/>
      <c r="U3343"/>
      <c r="V3343" s="45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 s="45"/>
      <c r="T3344"/>
      <c r="U3344"/>
      <c r="V3344" s="45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 s="45"/>
      <c r="T3345"/>
      <c r="U3345"/>
      <c r="V3345" s="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 s="45"/>
      <c r="T3346"/>
      <c r="U3346"/>
      <c r="V3346" s="45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 s="45"/>
      <c r="T3347"/>
      <c r="U3347"/>
      <c r="V3347" s="45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 s="45"/>
      <c r="T3348"/>
      <c r="U3348"/>
      <c r="V3348" s="45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 s="45"/>
      <c r="T3349"/>
      <c r="U3349"/>
      <c r="V3349" s="45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 s="45"/>
      <c r="T3350"/>
      <c r="U3350"/>
      <c r="V3350" s="45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 s="45"/>
      <c r="T3351"/>
      <c r="U3351"/>
      <c r="V3351" s="45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 s="45"/>
      <c r="T3352"/>
      <c r="U3352"/>
      <c r="V3352" s="45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 s="45"/>
      <c r="T3353"/>
      <c r="U3353"/>
      <c r="V3353" s="45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 s="45"/>
      <c r="T3354"/>
      <c r="U3354"/>
      <c r="V3354" s="45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 s="45"/>
      <c r="T3355"/>
      <c r="U3355"/>
      <c r="V3355" s="4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 s="45"/>
      <c r="T3356"/>
      <c r="U3356"/>
      <c r="V3356" s="45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 s="45"/>
      <c r="T3357"/>
      <c r="U3357"/>
      <c r="V3357" s="45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 s="45"/>
      <c r="T3358"/>
      <c r="U3358"/>
      <c r="V3358" s="45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 s="45"/>
      <c r="T3359"/>
      <c r="U3359"/>
      <c r="V3359" s="45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 s="45"/>
      <c r="T3360"/>
      <c r="U3360"/>
      <c r="V3360" s="45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 s="45"/>
      <c r="T3361"/>
      <c r="U3361"/>
      <c r="V3361" s="45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 s="45"/>
      <c r="T3362"/>
      <c r="U3362"/>
      <c r="V3362" s="45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 s="45"/>
      <c r="T3363"/>
      <c r="U3363"/>
      <c r="V3363" s="45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 s="45"/>
      <c r="T3364"/>
      <c r="U3364"/>
      <c r="V3364" s="45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 s="45"/>
      <c r="T3365"/>
      <c r="U3365"/>
      <c r="V3365" s="4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 s="45"/>
      <c r="T3366"/>
      <c r="U3366"/>
      <c r="V3366" s="45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 s="45"/>
      <c r="T3367"/>
      <c r="U3367"/>
      <c r="V3367" s="45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 s="45"/>
      <c r="T3368"/>
      <c r="U3368"/>
      <c r="V3368" s="45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 s="45"/>
      <c r="T3369"/>
      <c r="U3369"/>
      <c r="V3369" s="45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 s="45"/>
      <c r="T3370"/>
      <c r="U3370"/>
      <c r="V3370" s="45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 s="45"/>
      <c r="T3371"/>
      <c r="U3371"/>
      <c r="V3371" s="45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 s="45"/>
      <c r="T3372"/>
      <c r="U3372"/>
      <c r="V3372" s="45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 s="45"/>
      <c r="T3373"/>
      <c r="U3373"/>
      <c r="V3373" s="45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 s="45"/>
      <c r="T3374"/>
      <c r="U3374"/>
      <c r="V3374" s="45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 s="45"/>
      <c r="T3375"/>
      <c r="U3375"/>
      <c r="V3375" s="4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 s="45"/>
      <c r="T3376"/>
      <c r="U3376"/>
      <c r="V3376" s="45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 s="45"/>
      <c r="T3377"/>
      <c r="U3377"/>
      <c r="V3377" s="45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 s="45"/>
      <c r="T3378"/>
      <c r="U3378"/>
      <c r="V3378" s="45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 s="45"/>
      <c r="T3379"/>
      <c r="U3379"/>
      <c r="V3379" s="45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 s="45"/>
      <c r="T3380"/>
      <c r="U3380"/>
      <c r="V3380" s="45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 s="45"/>
      <c r="T3381"/>
      <c r="U3381"/>
      <c r="V3381" s="45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 s="45"/>
      <c r="T3382"/>
      <c r="U3382"/>
      <c r="V3382" s="45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 s="45"/>
      <c r="T3383"/>
      <c r="U3383"/>
      <c r="V3383" s="45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 s="45"/>
      <c r="T3384"/>
      <c r="U3384"/>
      <c r="V3384" s="45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 s="45"/>
      <c r="T3385"/>
      <c r="U3385"/>
      <c r="V3385" s="4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 s="45"/>
      <c r="T3386"/>
      <c r="U3386"/>
      <c r="V3386" s="45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 s="45"/>
      <c r="T3387"/>
      <c r="U3387"/>
      <c r="V3387" s="45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 s="45"/>
      <c r="T3388"/>
      <c r="U3388"/>
      <c r="V3388" s="45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 s="45"/>
      <c r="T3389"/>
      <c r="U3389"/>
      <c r="V3389" s="45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 s="45"/>
      <c r="T3390"/>
      <c r="U3390"/>
      <c r="V3390" s="45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 s="45"/>
      <c r="T3391"/>
      <c r="U3391"/>
      <c r="V3391" s="45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 s="45"/>
      <c r="T3392"/>
      <c r="U3392"/>
      <c r="V3392" s="45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 s="45"/>
      <c r="T3393"/>
      <c r="U3393"/>
      <c r="V3393" s="45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 s="45"/>
      <c r="T3394"/>
      <c r="U3394"/>
      <c r="V3394" s="45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 s="45"/>
      <c r="T3395"/>
      <c r="U3395"/>
      <c r="V3395" s="4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 s="45"/>
      <c r="T3396"/>
      <c r="U3396"/>
      <c r="V3396" s="45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 s="45"/>
      <c r="T3397"/>
      <c r="U3397"/>
      <c r="V3397" s="45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 s="45"/>
      <c r="T3398"/>
      <c r="U3398"/>
      <c r="V3398" s="45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 s="45"/>
      <c r="T3399"/>
      <c r="U3399"/>
      <c r="V3399" s="45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 s="45"/>
      <c r="T3400"/>
      <c r="U3400"/>
      <c r="V3400" s="45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 s="45"/>
      <c r="T3401"/>
      <c r="U3401"/>
      <c r="V3401" s="45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 s="45"/>
      <c r="T3402"/>
      <c r="U3402"/>
      <c r="V3402" s="45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 s="45"/>
      <c r="T3403"/>
      <c r="U3403"/>
      <c r="V3403" s="45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 s="45"/>
      <c r="T3404"/>
      <c r="U3404"/>
      <c r="V3404" s="45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 s="45"/>
      <c r="T3405"/>
      <c r="U3405"/>
      <c r="V3405" s="4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 s="45"/>
      <c r="T3406"/>
      <c r="U3406"/>
      <c r="V3406" s="45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 s="45"/>
      <c r="T3407"/>
      <c r="U3407"/>
      <c r="V3407" s="45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 s="45"/>
      <c r="T3408"/>
      <c r="U3408"/>
      <c r="V3408" s="45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 s="45"/>
      <c r="T3409"/>
      <c r="U3409"/>
      <c r="V3409" s="45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 s="45"/>
      <c r="T3410"/>
      <c r="U3410"/>
      <c r="V3410" s="45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 s="45"/>
      <c r="T3411"/>
      <c r="U3411"/>
      <c r="V3411" s="45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 s="45"/>
      <c r="T3412"/>
      <c r="U3412"/>
      <c r="V3412" s="45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 s="45"/>
      <c r="T3413"/>
      <c r="U3413"/>
      <c r="V3413" s="45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 s="45"/>
      <c r="T3414"/>
      <c r="U3414"/>
      <c r="V3414" s="45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 s="45"/>
      <c r="T3415"/>
      <c r="U3415"/>
      <c r="V3415" s="4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 s="45"/>
      <c r="T3416"/>
      <c r="U3416"/>
      <c r="V3416" s="45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 s="45"/>
      <c r="T3417"/>
      <c r="U3417"/>
      <c r="V3417" s="45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 s="45"/>
      <c r="T3418"/>
      <c r="U3418"/>
      <c r="V3418" s="45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 s="45"/>
      <c r="T3419"/>
      <c r="U3419"/>
      <c r="V3419" s="45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 s="45"/>
      <c r="T3420"/>
      <c r="U3420"/>
      <c r="V3420" s="45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 s="45"/>
      <c r="T3421"/>
      <c r="U3421"/>
      <c r="V3421" s="45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 s="45"/>
      <c r="T3422"/>
      <c r="U3422"/>
      <c r="V3422" s="45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 s="45"/>
      <c r="T3423"/>
      <c r="U3423"/>
      <c r="V3423" s="45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 s="45"/>
      <c r="T3424"/>
      <c r="U3424"/>
      <c r="V3424" s="45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 s="45"/>
      <c r="T3425"/>
      <c r="U3425"/>
      <c r="V3425" s="4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 s="45"/>
      <c r="T3426"/>
      <c r="U3426"/>
      <c r="V3426" s="45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 s="45"/>
      <c r="T3427"/>
      <c r="U3427"/>
      <c r="V3427" s="45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 s="45"/>
      <c r="T3428"/>
      <c r="U3428"/>
      <c r="V3428" s="45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 s="45"/>
      <c r="T3429"/>
      <c r="U3429"/>
      <c r="V3429" s="45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 s="45"/>
      <c r="T3430"/>
      <c r="U3430"/>
      <c r="V3430" s="45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 s="45"/>
      <c r="T3431"/>
      <c r="U3431"/>
      <c r="V3431" s="45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 s="45"/>
      <c r="T3432"/>
      <c r="U3432"/>
      <c r="V3432" s="45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 s="45"/>
      <c r="T3433"/>
      <c r="U3433"/>
      <c r="V3433" s="45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 s="45"/>
      <c r="T3434"/>
      <c r="U3434"/>
      <c r="V3434" s="45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 s="45"/>
      <c r="T3435"/>
      <c r="U3435"/>
      <c r="V3435" s="4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 s="45"/>
      <c r="T3436"/>
      <c r="U3436"/>
      <c r="V3436" s="45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 s="45"/>
      <c r="T3437"/>
      <c r="U3437"/>
      <c r="V3437" s="45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 s="45"/>
      <c r="T3438"/>
      <c r="U3438"/>
      <c r="V3438" s="45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 s="45"/>
      <c r="T3439"/>
      <c r="U3439"/>
      <c r="V3439" s="45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 s="45"/>
      <c r="T3440"/>
      <c r="U3440"/>
      <c r="V3440" s="45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 s="45"/>
      <c r="T3441"/>
      <c r="U3441"/>
      <c r="V3441" s="45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 s="45"/>
      <c r="T3442"/>
      <c r="U3442"/>
      <c r="V3442" s="45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 s="45"/>
      <c r="T3443"/>
      <c r="U3443"/>
      <c r="V3443" s="45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 s="45"/>
      <c r="T3444"/>
      <c r="U3444"/>
      <c r="V3444" s="45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 s="45"/>
      <c r="T3445"/>
      <c r="U3445"/>
      <c r="V3445" s="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 s="45"/>
      <c r="T3446"/>
      <c r="U3446"/>
      <c r="V3446" s="45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 s="45"/>
      <c r="T3447"/>
      <c r="U3447"/>
      <c r="V3447" s="45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 s="45"/>
      <c r="T3448"/>
      <c r="U3448"/>
      <c r="V3448" s="45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 s="45"/>
      <c r="T3449"/>
      <c r="U3449"/>
      <c r="V3449" s="45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 s="45"/>
      <c r="T3450"/>
      <c r="U3450"/>
      <c r="V3450" s="45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 s="45"/>
      <c r="T3451"/>
      <c r="U3451"/>
      <c r="V3451" s="45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 s="45"/>
      <c r="T3452"/>
      <c r="U3452"/>
      <c r="V3452" s="45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 s="45"/>
      <c r="T3453"/>
      <c r="U3453"/>
      <c r="V3453" s="45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 s="45"/>
      <c r="T3454"/>
      <c r="U3454"/>
      <c r="V3454" s="45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 s="45"/>
      <c r="T3455"/>
      <c r="U3455"/>
      <c r="V3455" s="4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 s="45"/>
      <c r="T3456"/>
      <c r="U3456"/>
      <c r="V3456" s="45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 s="45"/>
      <c r="T3457"/>
      <c r="U3457"/>
      <c r="V3457" s="45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 s="45"/>
      <c r="T3458"/>
      <c r="U3458"/>
      <c r="V3458" s="45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 s="45"/>
      <c r="T3459"/>
      <c r="U3459"/>
      <c r="V3459" s="45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 s="45"/>
      <c r="T3460"/>
      <c r="U3460"/>
      <c r="V3460" s="45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 s="45"/>
      <c r="T3461"/>
      <c r="U3461"/>
      <c r="V3461" s="45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 s="45"/>
      <c r="T3462"/>
      <c r="U3462"/>
      <c r="V3462" s="45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 s="45"/>
      <c r="T3463"/>
      <c r="U3463"/>
      <c r="V3463" s="45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 s="45"/>
      <c r="T3464"/>
      <c r="U3464"/>
      <c r="V3464" s="45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 s="45"/>
      <c r="T3465"/>
      <c r="U3465"/>
      <c r="V3465" s="4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 s="45"/>
      <c r="T3466"/>
      <c r="U3466"/>
      <c r="V3466" s="45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 s="45"/>
      <c r="T3467"/>
      <c r="U3467"/>
      <c r="V3467" s="45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 s="45"/>
      <c r="T3468"/>
      <c r="U3468"/>
      <c r="V3468" s="45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 s="45"/>
      <c r="T3469"/>
      <c r="U3469"/>
      <c r="V3469" s="45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 s="45"/>
      <c r="T3470"/>
      <c r="U3470"/>
      <c r="V3470" s="45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 s="45"/>
      <c r="T3471"/>
      <c r="U3471"/>
      <c r="V3471" s="45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 s="45"/>
      <c r="T3472"/>
      <c r="U3472"/>
      <c r="V3472" s="45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 s="45"/>
      <c r="T3473"/>
      <c r="U3473"/>
      <c r="V3473" s="45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 s="45"/>
      <c r="T3474"/>
      <c r="U3474"/>
      <c r="V3474" s="45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 s="45"/>
      <c r="T3475"/>
      <c r="U3475"/>
      <c r="V3475" s="4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 s="45"/>
      <c r="T3476"/>
      <c r="U3476"/>
      <c r="V3476" s="45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 s="45"/>
      <c r="T3477"/>
      <c r="U3477"/>
      <c r="V3477" s="45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 s="45"/>
      <c r="T3478"/>
      <c r="U3478"/>
      <c r="V3478" s="45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 s="45"/>
      <c r="T3479"/>
      <c r="U3479"/>
      <c r="V3479" s="45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 s="45"/>
      <c r="T3480"/>
      <c r="U3480"/>
      <c r="V3480" s="45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 s="45"/>
      <c r="T3481"/>
      <c r="U3481"/>
      <c r="V3481" s="45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 s="45"/>
      <c r="T3482"/>
      <c r="U3482"/>
      <c r="V3482" s="45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 s="45"/>
      <c r="T3483"/>
      <c r="U3483"/>
      <c r="V3483" s="45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 s="45"/>
      <c r="T3484"/>
      <c r="U3484"/>
      <c r="V3484" s="45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 s="45"/>
      <c r="T3485"/>
      <c r="U3485"/>
      <c r="V3485" s="4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 s="45"/>
      <c r="T3486"/>
      <c r="U3486"/>
      <c r="V3486" s="45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 s="45"/>
      <c r="T3487"/>
      <c r="U3487"/>
      <c r="V3487" s="45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 s="45"/>
      <c r="T3488"/>
      <c r="U3488"/>
      <c r="V3488" s="45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 s="45"/>
      <c r="T3489"/>
      <c r="U3489"/>
      <c r="V3489" s="45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 s="45"/>
      <c r="T3490"/>
      <c r="U3490"/>
      <c r="V3490" s="45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 s="45"/>
      <c r="T3491"/>
      <c r="U3491"/>
      <c r="V3491" s="45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 s="45"/>
      <c r="T3492"/>
      <c r="U3492"/>
      <c r="V3492" s="45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 s="45"/>
      <c r="T3493"/>
      <c r="U3493"/>
      <c r="V3493" s="45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 s="45"/>
      <c r="T3494"/>
      <c r="U3494"/>
      <c r="V3494" s="45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 s="45"/>
      <c r="T3495"/>
      <c r="U3495"/>
      <c r="V3495" s="4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 s="45"/>
      <c r="T3496"/>
      <c r="U3496"/>
      <c r="V3496" s="45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 s="45"/>
      <c r="T3497"/>
      <c r="U3497"/>
      <c r="V3497" s="45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 s="45"/>
      <c r="T3498"/>
      <c r="U3498"/>
      <c r="V3498" s="45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 s="45"/>
      <c r="T3499"/>
      <c r="U3499"/>
      <c r="V3499" s="45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 s="45"/>
      <c r="T3500"/>
      <c r="U3500"/>
      <c r="V3500" s="45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 s="45"/>
      <c r="T3501"/>
      <c r="U3501"/>
      <c r="V3501" s="45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 s="45"/>
      <c r="T3502"/>
      <c r="U3502"/>
      <c r="V3502" s="45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 s="45"/>
      <c r="T3503"/>
      <c r="U3503"/>
      <c r="V3503" s="45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 s="45"/>
      <c r="T3504"/>
      <c r="U3504"/>
      <c r="V3504" s="45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 s="45"/>
      <c r="T3505"/>
      <c r="U3505"/>
      <c r="V3505" s="4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 s="45"/>
      <c r="T3506"/>
      <c r="U3506"/>
      <c r="V3506" s="45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 s="45"/>
      <c r="T3507"/>
      <c r="U3507"/>
      <c r="V3507" s="45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 s="45"/>
      <c r="T3508"/>
      <c r="U3508"/>
      <c r="V3508" s="45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 s="45"/>
      <c r="T3509"/>
      <c r="U3509"/>
      <c r="V3509" s="45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 s="45"/>
      <c r="T3510"/>
      <c r="U3510"/>
      <c r="V3510" s="45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 s="45"/>
      <c r="T3511"/>
      <c r="U3511"/>
      <c r="V3511" s="45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 s="45"/>
      <c r="T3512"/>
      <c r="U3512"/>
      <c r="V3512" s="45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 s="45"/>
      <c r="T3513"/>
      <c r="U3513"/>
      <c r="V3513" s="45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 s="45"/>
      <c r="T3514"/>
      <c r="U3514"/>
      <c r="V3514" s="45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 s="45"/>
      <c r="T3515"/>
      <c r="U3515"/>
      <c r="V3515" s="4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 s="45"/>
      <c r="T3516"/>
      <c r="U3516"/>
      <c r="V3516" s="45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 s="45"/>
      <c r="T3517"/>
      <c r="U3517"/>
      <c r="V3517" s="45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 s="45"/>
      <c r="T3518"/>
      <c r="U3518"/>
      <c r="V3518" s="45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 s="45"/>
      <c r="T3519"/>
      <c r="U3519"/>
      <c r="V3519" s="45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 s="45"/>
      <c r="T3520"/>
      <c r="U3520"/>
      <c r="V3520" s="45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 s="45"/>
      <c r="T3521"/>
      <c r="U3521"/>
      <c r="V3521" s="45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 s="45"/>
      <c r="T3522"/>
      <c r="U3522"/>
      <c r="V3522" s="45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 s="45"/>
      <c r="T3523"/>
      <c r="U3523"/>
      <c r="V3523" s="45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 s="45"/>
      <c r="T3524"/>
      <c r="U3524"/>
      <c r="V3524" s="45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 s="45"/>
      <c r="T3525"/>
      <c r="U3525"/>
      <c r="V3525" s="4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 s="45"/>
      <c r="T3526"/>
      <c r="U3526"/>
      <c r="V3526" s="45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 s="45"/>
      <c r="T3527"/>
      <c r="U3527"/>
      <c r="V3527" s="45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 s="45"/>
      <c r="T3528"/>
      <c r="U3528"/>
      <c r="V3528" s="45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 s="45"/>
      <c r="T3529"/>
      <c r="U3529"/>
      <c r="V3529" s="45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 s="45"/>
      <c r="T3530"/>
      <c r="U3530"/>
      <c r="V3530" s="45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 s="45"/>
      <c r="T3531"/>
      <c r="U3531"/>
      <c r="V3531" s="45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 s="45"/>
      <c r="T3532"/>
      <c r="U3532"/>
      <c r="V3532" s="45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 s="45"/>
      <c r="T3533"/>
      <c r="U3533"/>
      <c r="V3533" s="45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 s="45"/>
      <c r="T3534"/>
      <c r="U3534"/>
      <c r="V3534" s="45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 s="45"/>
      <c r="T3535"/>
      <c r="U3535"/>
      <c r="V3535" s="4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 s="45"/>
      <c r="T3536"/>
      <c r="U3536"/>
      <c r="V3536" s="45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 s="45"/>
      <c r="T3537"/>
      <c r="U3537"/>
      <c r="V3537" s="45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 s="45"/>
      <c r="T3538"/>
      <c r="U3538"/>
      <c r="V3538" s="45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 s="45"/>
      <c r="T3539"/>
      <c r="U3539"/>
      <c r="V3539" s="45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 s="45"/>
      <c r="T3540"/>
      <c r="U3540"/>
      <c r="V3540" s="45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 s="45"/>
      <c r="T3541"/>
      <c r="U3541"/>
      <c r="V3541" s="45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 s="45"/>
      <c r="T3542"/>
      <c r="U3542"/>
      <c r="V3542" s="45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 s="45"/>
      <c r="T3543"/>
      <c r="U3543"/>
      <c r="V3543" s="45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 s="45"/>
      <c r="T3544"/>
      <c r="U3544"/>
      <c r="V3544" s="45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 s="45"/>
      <c r="T3545"/>
      <c r="U3545"/>
      <c r="V3545" s="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 s="45"/>
      <c r="T3546"/>
      <c r="U3546"/>
      <c r="V3546" s="45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 s="45"/>
      <c r="T3547"/>
      <c r="U3547"/>
      <c r="V3547" s="45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 s="45"/>
      <c r="T3548"/>
      <c r="U3548"/>
      <c r="V3548" s="45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 s="45"/>
      <c r="T3549"/>
      <c r="U3549"/>
      <c r="V3549" s="45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 s="45"/>
      <c r="T3550"/>
      <c r="U3550"/>
      <c r="V3550" s="45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 s="45"/>
      <c r="T3551"/>
      <c r="U3551"/>
      <c r="V3551" s="45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 s="45"/>
      <c r="T3552"/>
      <c r="U3552"/>
      <c r="V3552" s="45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 s="45"/>
      <c r="T3553"/>
      <c r="U3553"/>
      <c r="V3553" s="45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 s="45"/>
      <c r="T3554"/>
      <c r="U3554"/>
      <c r="V3554" s="45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 s="45"/>
      <c r="T3555"/>
      <c r="U3555"/>
      <c r="V3555" s="4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 s="45"/>
      <c r="T3556"/>
      <c r="U3556"/>
      <c r="V3556" s="45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 s="45"/>
      <c r="T3557"/>
      <c r="U3557"/>
      <c r="V3557" s="45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 s="45"/>
      <c r="T3558"/>
      <c r="U3558"/>
      <c r="V3558" s="45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 s="45"/>
      <c r="T3559"/>
      <c r="U3559"/>
      <c r="V3559" s="45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 s="45"/>
      <c r="T3560"/>
      <c r="U3560"/>
      <c r="V3560" s="45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 s="45"/>
      <c r="T3561"/>
      <c r="U3561"/>
      <c r="V3561" s="45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 s="45"/>
      <c r="T3562"/>
      <c r="U3562"/>
      <c r="V3562" s="45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 s="45"/>
      <c r="T3563"/>
      <c r="U3563"/>
      <c r="V3563" s="45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 s="45"/>
      <c r="T3564"/>
      <c r="U3564"/>
      <c r="V3564" s="45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 s="45"/>
      <c r="T3565"/>
      <c r="U3565"/>
      <c r="V3565" s="4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 s="45"/>
      <c r="T3566"/>
      <c r="U3566"/>
      <c r="V3566" s="45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 s="45"/>
      <c r="T3567"/>
      <c r="U3567"/>
      <c r="V3567" s="45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 s="45"/>
      <c r="T3568"/>
      <c r="U3568"/>
      <c r="V3568" s="45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 s="45"/>
      <c r="T3569"/>
      <c r="U3569"/>
      <c r="V3569" s="45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 s="45"/>
      <c r="T3570"/>
      <c r="U3570"/>
      <c r="V3570" s="45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 s="45"/>
      <c r="T3571"/>
      <c r="U3571"/>
      <c r="V3571" s="45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 s="45"/>
      <c r="T3572"/>
      <c r="U3572"/>
      <c r="V3572" s="45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 s="45"/>
      <c r="T3573"/>
      <c r="U3573"/>
      <c r="V3573" s="45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 s="45"/>
      <c r="T3574"/>
      <c r="U3574"/>
      <c r="V3574" s="45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 s="45"/>
      <c r="T3575"/>
      <c r="U3575"/>
      <c r="V3575" s="4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 s="45"/>
      <c r="T3576"/>
      <c r="U3576"/>
      <c r="V3576" s="45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 s="45"/>
      <c r="T3577"/>
      <c r="U3577"/>
      <c r="V3577" s="45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 s="45"/>
      <c r="T3578"/>
      <c r="U3578"/>
      <c r="V3578" s="45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 s="45"/>
      <c r="T3579"/>
      <c r="U3579"/>
      <c r="V3579" s="45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 s="45"/>
      <c r="T3580"/>
      <c r="U3580"/>
      <c r="V3580" s="45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 s="45"/>
      <c r="T3581"/>
      <c r="U3581"/>
      <c r="V3581" s="45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 s="45"/>
      <c r="T3582"/>
      <c r="U3582"/>
      <c r="V3582" s="45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 s="45"/>
      <c r="T3583"/>
      <c r="U3583"/>
      <c r="V3583" s="45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 s="45"/>
      <c r="T3584"/>
      <c r="U3584"/>
      <c r="V3584" s="45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 s="45"/>
      <c r="T3585"/>
      <c r="U3585"/>
      <c r="V3585" s="4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 s="45"/>
      <c r="T3586"/>
      <c r="U3586"/>
      <c r="V3586" s="45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 s="45"/>
      <c r="T3587"/>
      <c r="U3587"/>
      <c r="V3587" s="45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 s="45"/>
      <c r="T3588"/>
      <c r="U3588"/>
      <c r="V3588" s="45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 s="45"/>
      <c r="T3589"/>
      <c r="U3589"/>
      <c r="V3589" s="45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 s="45"/>
      <c r="T3590"/>
      <c r="U3590"/>
      <c r="V3590" s="45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 s="45"/>
      <c r="T3591"/>
      <c r="U3591"/>
      <c r="V3591" s="45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 s="45"/>
      <c r="T3592"/>
      <c r="U3592"/>
      <c r="V3592" s="45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 s="45"/>
      <c r="T3593"/>
      <c r="U3593"/>
      <c r="V3593" s="45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 s="45"/>
      <c r="T3594"/>
      <c r="U3594"/>
      <c r="V3594" s="45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 s="45"/>
      <c r="T3595"/>
      <c r="U3595"/>
      <c r="V3595" s="4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 s="45"/>
      <c r="T3596"/>
      <c r="U3596"/>
      <c r="V3596" s="45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 s="45"/>
      <c r="T3597"/>
      <c r="U3597"/>
      <c r="V3597" s="45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 s="45"/>
      <c r="T3598"/>
      <c r="U3598"/>
      <c r="V3598" s="45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 s="45"/>
      <c r="T3599"/>
      <c r="U3599"/>
      <c r="V3599" s="45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 s="45"/>
      <c r="T3600"/>
      <c r="U3600"/>
      <c r="V3600" s="45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 s="45"/>
      <c r="T3601"/>
      <c r="U3601"/>
      <c r="V3601" s="45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 s="45"/>
      <c r="T3602"/>
      <c r="U3602"/>
      <c r="V3602" s="45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 s="45"/>
      <c r="T3603"/>
      <c r="U3603"/>
      <c r="V3603" s="45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 s="45"/>
      <c r="T3604"/>
      <c r="U3604"/>
      <c r="V3604" s="45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 s="45"/>
      <c r="T3605"/>
      <c r="U3605"/>
      <c r="V3605" s="4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 s="45"/>
      <c r="T3606"/>
      <c r="U3606"/>
      <c r="V3606" s="45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 s="45"/>
      <c r="T3607"/>
      <c r="U3607"/>
      <c r="V3607" s="45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 s="45"/>
      <c r="T3608"/>
      <c r="U3608"/>
      <c r="V3608" s="45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 s="45"/>
      <c r="T3609"/>
      <c r="U3609"/>
      <c r="V3609" s="45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 s="45"/>
      <c r="T3610"/>
      <c r="U3610"/>
      <c r="V3610" s="45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 s="45"/>
      <c r="T3611"/>
      <c r="U3611"/>
      <c r="V3611" s="45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 s="45"/>
      <c r="T3612"/>
      <c r="U3612"/>
      <c r="V3612" s="45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 s="45"/>
      <c r="T3613"/>
      <c r="U3613"/>
      <c r="V3613" s="45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 s="45"/>
      <c r="T3614"/>
      <c r="U3614"/>
      <c r="V3614" s="45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 s="45"/>
      <c r="T3615"/>
      <c r="U3615"/>
      <c r="V3615" s="4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 s="45"/>
      <c r="T3616"/>
      <c r="U3616"/>
      <c r="V3616" s="45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 s="45"/>
      <c r="T3617"/>
      <c r="U3617"/>
      <c r="V3617" s="45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 s="45"/>
      <c r="T3618"/>
      <c r="U3618"/>
      <c r="V3618" s="45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 s="45"/>
      <c r="T3619"/>
      <c r="U3619"/>
      <c r="V3619" s="45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 s="45"/>
      <c r="T3620"/>
      <c r="U3620"/>
      <c r="V3620" s="45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 s="45"/>
      <c r="T3621"/>
      <c r="U3621"/>
      <c r="V3621" s="45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 s="45"/>
      <c r="T3622"/>
      <c r="U3622"/>
      <c r="V3622" s="45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 s="45"/>
      <c r="T3623"/>
      <c r="U3623"/>
      <c r="V3623" s="45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 s="45"/>
      <c r="T3624"/>
      <c r="U3624"/>
      <c r="V3624" s="45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 s="45"/>
      <c r="T3625"/>
      <c r="U3625"/>
      <c r="V3625" s="4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 s="45"/>
      <c r="T3626"/>
      <c r="U3626"/>
      <c r="V3626" s="45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 s="45"/>
      <c r="T3627"/>
      <c r="U3627"/>
      <c r="V3627" s="45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 s="45"/>
      <c r="T3628"/>
      <c r="U3628"/>
      <c r="V3628" s="45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 s="45"/>
      <c r="T3629"/>
      <c r="U3629"/>
      <c r="V3629" s="45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 s="45"/>
      <c r="T3630"/>
      <c r="U3630"/>
      <c r="V3630" s="45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 s="45"/>
      <c r="T3631"/>
      <c r="U3631"/>
      <c r="V3631" s="45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 s="45"/>
      <c r="T3632"/>
      <c r="U3632"/>
      <c r="V3632" s="45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 s="45"/>
      <c r="T3633"/>
      <c r="U3633"/>
      <c r="V3633" s="45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 s="45"/>
      <c r="T3634"/>
      <c r="U3634"/>
      <c r="V3634" s="45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 s="45"/>
      <c r="T3635"/>
      <c r="U3635"/>
      <c r="V3635" s="4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 s="45"/>
      <c r="T3636"/>
      <c r="U3636"/>
      <c r="V3636" s="45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 s="45"/>
      <c r="T3637"/>
      <c r="U3637"/>
      <c r="V3637" s="45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 s="45"/>
      <c r="T3638"/>
      <c r="U3638"/>
      <c r="V3638" s="45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 s="45"/>
      <c r="T3639"/>
      <c r="U3639"/>
      <c r="V3639" s="45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 s="45"/>
      <c r="T3640"/>
      <c r="U3640"/>
      <c r="V3640" s="45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 s="45"/>
      <c r="T3641"/>
      <c r="U3641"/>
      <c r="V3641" s="45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 s="45"/>
      <c r="T3642"/>
      <c r="U3642"/>
      <c r="V3642" s="45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 s="45"/>
      <c r="T3643"/>
      <c r="U3643"/>
      <c r="V3643" s="45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 s="45"/>
      <c r="T3644"/>
      <c r="U3644"/>
      <c r="V3644" s="45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 s="45"/>
      <c r="T3645"/>
      <c r="U3645"/>
      <c r="V3645" s="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 s="45"/>
      <c r="T3646"/>
      <c r="U3646"/>
      <c r="V3646" s="45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 s="45"/>
      <c r="T3647"/>
      <c r="U3647"/>
      <c r="V3647" s="45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 s="45"/>
      <c r="T3648"/>
      <c r="U3648"/>
      <c r="V3648" s="45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 s="45"/>
      <c r="T3649"/>
      <c r="U3649"/>
      <c r="V3649" s="45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 s="45"/>
      <c r="T3650"/>
      <c r="U3650"/>
      <c r="V3650" s="45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 s="45"/>
      <c r="T3651"/>
      <c r="U3651"/>
      <c r="V3651" s="45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 s="45"/>
      <c r="T3652"/>
      <c r="U3652"/>
      <c r="V3652" s="45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 s="45"/>
      <c r="T3653"/>
      <c r="U3653"/>
      <c r="V3653" s="45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 s="45"/>
      <c r="T3654"/>
      <c r="U3654"/>
      <c r="V3654" s="45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 s="45"/>
      <c r="T3655"/>
      <c r="U3655"/>
      <c r="V3655" s="4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 s="45"/>
      <c r="T3656"/>
      <c r="U3656"/>
      <c r="V3656" s="45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 s="45"/>
      <c r="T3657"/>
      <c r="U3657"/>
      <c r="V3657" s="45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 s="45"/>
      <c r="T3658"/>
      <c r="U3658"/>
      <c r="V3658" s="45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 s="45"/>
      <c r="T3659"/>
      <c r="U3659"/>
      <c r="V3659" s="45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 s="45"/>
      <c r="T3660"/>
      <c r="U3660"/>
      <c r="V3660" s="45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 s="45"/>
      <c r="T3661"/>
      <c r="U3661"/>
      <c r="V3661" s="45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 s="45"/>
      <c r="T3662"/>
      <c r="U3662"/>
      <c r="V3662" s="45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 s="45"/>
      <c r="T3663"/>
      <c r="U3663"/>
      <c r="V3663" s="45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 s="45"/>
      <c r="T3664"/>
      <c r="U3664"/>
      <c r="V3664" s="45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 s="45"/>
      <c r="T3665"/>
      <c r="U3665"/>
      <c r="V3665" s="4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 s="45"/>
      <c r="T3666"/>
      <c r="U3666"/>
      <c r="V3666" s="45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 s="45"/>
      <c r="T3667"/>
      <c r="U3667"/>
      <c r="V3667" s="45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 s="45"/>
      <c r="T3668"/>
      <c r="U3668"/>
      <c r="V3668" s="45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 s="45"/>
      <c r="T3669"/>
      <c r="U3669"/>
      <c r="V3669" s="45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 s="45"/>
      <c r="T3670"/>
      <c r="U3670"/>
      <c r="V3670" s="45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 s="45"/>
      <c r="T3671"/>
      <c r="U3671"/>
      <c r="V3671" s="45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 s="45"/>
      <c r="T3672"/>
      <c r="U3672"/>
      <c r="V3672" s="45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 s="45"/>
      <c r="T3673"/>
      <c r="U3673"/>
      <c r="V3673" s="45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 s="45"/>
      <c r="T3674"/>
      <c r="U3674"/>
      <c r="V3674" s="45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 s="45"/>
      <c r="T3675"/>
      <c r="U3675"/>
      <c r="V3675" s="4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 s="45"/>
      <c r="T3676"/>
      <c r="U3676"/>
      <c r="V3676" s="45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 s="45"/>
      <c r="T3677"/>
      <c r="U3677"/>
      <c r="V3677" s="45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 s="45"/>
      <c r="T3678"/>
      <c r="U3678"/>
      <c r="V3678" s="45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 s="45"/>
      <c r="T3679"/>
      <c r="U3679"/>
      <c r="V3679" s="45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 s="45"/>
      <c r="T3680"/>
      <c r="U3680"/>
      <c r="V3680" s="45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 s="45"/>
      <c r="T3681"/>
      <c r="U3681"/>
      <c r="V3681" s="45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 s="45"/>
      <c r="T3682"/>
      <c r="U3682"/>
      <c r="V3682" s="45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 s="45"/>
      <c r="T3683"/>
      <c r="U3683"/>
      <c r="V3683" s="45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 s="45"/>
      <c r="T3684"/>
      <c r="U3684"/>
      <c r="V3684" s="45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 s="45"/>
      <c r="T3685"/>
      <c r="U3685"/>
      <c r="V3685" s="4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 s="45"/>
      <c r="T3686"/>
      <c r="U3686"/>
      <c r="V3686" s="45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 s="45"/>
      <c r="T3687"/>
      <c r="U3687"/>
      <c r="V3687" s="45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 s="45"/>
      <c r="T3688"/>
      <c r="U3688"/>
      <c r="V3688" s="45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 s="45"/>
      <c r="T3689"/>
      <c r="U3689"/>
      <c r="V3689" s="45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 s="45"/>
      <c r="T3690"/>
      <c r="U3690"/>
      <c r="V3690" s="45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 s="45"/>
      <c r="T3691"/>
      <c r="U3691"/>
      <c r="V3691" s="45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 s="45"/>
      <c r="T3692"/>
      <c r="U3692"/>
      <c r="V3692" s="45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 s="45"/>
      <c r="T3693"/>
      <c r="U3693"/>
      <c r="V3693" s="45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 s="45"/>
      <c r="T3694"/>
      <c r="U3694"/>
      <c r="V3694" s="45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 s="45"/>
      <c r="T3695"/>
      <c r="U3695"/>
      <c r="V3695" s="4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 s="45"/>
      <c r="T3696"/>
      <c r="U3696"/>
      <c r="V3696" s="45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 s="45"/>
      <c r="T3697"/>
      <c r="U3697"/>
      <c r="V3697" s="45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 s="45"/>
      <c r="T3698"/>
      <c r="U3698"/>
      <c r="V3698" s="45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 s="45"/>
      <c r="T3699"/>
      <c r="U3699"/>
      <c r="V3699" s="45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 s="45"/>
      <c r="T3700"/>
      <c r="U3700"/>
      <c r="V3700" s="45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 s="45"/>
      <c r="T3701"/>
      <c r="U3701"/>
      <c r="V3701" s="45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 s="45"/>
      <c r="T3702"/>
      <c r="U3702"/>
      <c r="V3702" s="45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 s="45"/>
      <c r="T3703"/>
      <c r="U3703"/>
      <c r="V3703" s="45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 s="45"/>
      <c r="T3704"/>
      <c r="U3704"/>
      <c r="V3704" s="45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 s="45"/>
      <c r="T3705"/>
      <c r="U3705"/>
      <c r="V3705" s="4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 s="45"/>
      <c r="T3706"/>
      <c r="U3706"/>
      <c r="V3706" s="45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 s="45"/>
      <c r="T3707"/>
      <c r="U3707"/>
      <c r="V3707" s="45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 s="45"/>
      <c r="T3708"/>
      <c r="U3708"/>
      <c r="V3708" s="45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 s="45"/>
      <c r="T3709"/>
      <c r="U3709"/>
      <c r="V3709" s="45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 s="45"/>
      <c r="T3710"/>
      <c r="U3710"/>
      <c r="V3710" s="45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 s="45"/>
      <c r="T3711"/>
      <c r="U3711"/>
      <c r="V3711" s="45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 s="45"/>
      <c r="T3712"/>
      <c r="U3712"/>
      <c r="V3712" s="45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 s="45"/>
      <c r="T3713"/>
      <c r="U3713"/>
      <c r="V3713" s="45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 s="45"/>
      <c r="T3714"/>
      <c r="U3714"/>
      <c r="V3714" s="45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 s="45"/>
      <c r="T3715"/>
      <c r="U3715"/>
      <c r="V3715" s="4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 s="45"/>
      <c r="T3716"/>
      <c r="U3716"/>
      <c r="V3716" s="45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 s="45"/>
      <c r="T3717"/>
      <c r="U3717"/>
      <c r="V3717" s="45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 s="45"/>
      <c r="T3718"/>
      <c r="U3718"/>
      <c r="V3718" s="45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 s="45"/>
      <c r="T3719"/>
      <c r="U3719"/>
      <c r="V3719" s="45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 s="45"/>
      <c r="T3720"/>
      <c r="U3720"/>
      <c r="V3720" s="45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 s="45"/>
      <c r="T3721"/>
      <c r="U3721"/>
      <c r="V3721" s="45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 s="45"/>
      <c r="T3722"/>
      <c r="U3722"/>
      <c r="V3722" s="45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 s="45"/>
      <c r="T3723"/>
      <c r="U3723"/>
      <c r="V3723" s="45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 s="45"/>
      <c r="T3724"/>
      <c r="U3724"/>
      <c r="V3724" s="45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 s="45"/>
      <c r="T3725"/>
      <c r="U3725"/>
      <c r="V3725" s="4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 s="45"/>
      <c r="T3726"/>
      <c r="U3726"/>
      <c r="V3726" s="45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 s="45"/>
      <c r="T3727"/>
      <c r="U3727"/>
      <c r="V3727" s="45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 s="45"/>
      <c r="T3728"/>
      <c r="U3728"/>
      <c r="V3728" s="45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 s="45"/>
      <c r="T3729"/>
      <c r="U3729"/>
      <c r="V3729" s="45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 s="45"/>
      <c r="T3730"/>
      <c r="U3730"/>
      <c r="V3730" s="45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 s="45"/>
      <c r="T3731"/>
      <c r="U3731"/>
      <c r="V3731" s="45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 s="45"/>
      <c r="T3732"/>
      <c r="U3732"/>
      <c r="V3732" s="45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 s="45"/>
      <c r="T3733"/>
      <c r="U3733"/>
      <c r="V3733" s="45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 s="45"/>
      <c r="T3734"/>
      <c r="U3734"/>
      <c r="V3734" s="45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 s="45"/>
      <c r="T3735"/>
      <c r="U3735"/>
      <c r="V3735" s="4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 s="45"/>
      <c r="T3736"/>
      <c r="U3736"/>
      <c r="V3736" s="45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 s="45"/>
      <c r="T3737"/>
      <c r="U3737"/>
      <c r="V3737" s="45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 s="45"/>
      <c r="T3738"/>
      <c r="U3738"/>
      <c r="V3738" s="45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 s="45"/>
      <c r="T3739"/>
      <c r="U3739"/>
      <c r="V3739" s="45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 s="45"/>
      <c r="T3740"/>
      <c r="U3740"/>
      <c r="V3740" s="45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 s="45"/>
      <c r="T3741"/>
      <c r="U3741"/>
      <c r="V3741" s="45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 s="45"/>
      <c r="T3742"/>
      <c r="U3742"/>
      <c r="V3742" s="45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 s="45"/>
      <c r="T3743"/>
      <c r="U3743"/>
      <c r="V3743" s="45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 s="45"/>
      <c r="T3744"/>
      <c r="U3744"/>
      <c r="V3744" s="45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 s="45"/>
      <c r="T3745"/>
      <c r="U3745"/>
      <c r="V3745" s="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 s="45"/>
      <c r="T3746"/>
      <c r="U3746"/>
      <c r="V3746" s="45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 s="45"/>
      <c r="T3747"/>
      <c r="U3747"/>
      <c r="V3747" s="45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 s="45"/>
      <c r="T3748"/>
      <c r="U3748"/>
      <c r="V3748" s="45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 s="45"/>
      <c r="T3749"/>
      <c r="U3749"/>
      <c r="V3749" s="45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 s="45"/>
      <c r="T3750"/>
      <c r="U3750"/>
      <c r="V3750" s="45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 s="45"/>
      <c r="T3751"/>
      <c r="U3751"/>
      <c r="V3751" s="45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 s="45"/>
      <c r="T3752"/>
      <c r="U3752"/>
      <c r="V3752" s="45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 s="45"/>
      <c r="T3753"/>
      <c r="U3753"/>
      <c r="V3753" s="45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 s="45"/>
      <c r="T3754"/>
      <c r="U3754"/>
      <c r="V3754" s="45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 s="45"/>
      <c r="T3755"/>
      <c r="U3755"/>
      <c r="V3755" s="4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 s="45"/>
      <c r="T3756"/>
      <c r="U3756"/>
      <c r="V3756" s="45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 s="45"/>
      <c r="T3757"/>
      <c r="U3757"/>
      <c r="V3757" s="45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 s="45"/>
      <c r="T3758"/>
      <c r="U3758"/>
      <c r="V3758" s="45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 s="45"/>
      <c r="T3759"/>
      <c r="U3759"/>
      <c r="V3759" s="45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 s="45"/>
      <c r="T3760"/>
      <c r="U3760"/>
      <c r="V3760" s="45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 s="45"/>
      <c r="T3761"/>
      <c r="U3761"/>
      <c r="V3761" s="45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 s="45"/>
      <c r="T3762"/>
      <c r="U3762"/>
      <c r="V3762" s="45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 s="45"/>
      <c r="T3763"/>
      <c r="U3763"/>
      <c r="V3763" s="45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 s="45"/>
      <c r="T3764"/>
      <c r="U3764"/>
      <c r="V3764" s="45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 s="45"/>
      <c r="T3765"/>
      <c r="U3765"/>
      <c r="V3765" s="4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 s="45"/>
      <c r="T3766"/>
      <c r="U3766"/>
      <c r="V3766" s="45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 s="45"/>
      <c r="T3767"/>
      <c r="U3767"/>
      <c r="V3767" s="45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 s="45"/>
      <c r="T3768"/>
      <c r="U3768"/>
      <c r="V3768" s="45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 s="45"/>
      <c r="T3769"/>
      <c r="U3769"/>
      <c r="V3769" s="45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 s="45"/>
      <c r="T3770"/>
      <c r="U3770"/>
      <c r="V3770" s="45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 s="45"/>
      <c r="T3771"/>
      <c r="U3771"/>
      <c r="V3771" s="45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 s="45"/>
      <c r="T3772"/>
      <c r="U3772"/>
      <c r="V3772" s="45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 s="45"/>
      <c r="T3773"/>
      <c r="U3773"/>
      <c r="V3773" s="45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 s="45"/>
      <c r="T3774"/>
      <c r="U3774"/>
      <c r="V3774" s="45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 s="45"/>
      <c r="T3775"/>
      <c r="U3775"/>
      <c r="V3775" s="4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 s="45"/>
      <c r="T3776"/>
      <c r="U3776"/>
      <c r="V3776" s="45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 s="45"/>
      <c r="T3777"/>
      <c r="U3777"/>
      <c r="V3777" s="45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 s="45"/>
      <c r="T3778"/>
      <c r="U3778"/>
      <c r="V3778" s="45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 s="45"/>
      <c r="T3779"/>
      <c r="U3779"/>
      <c r="V3779" s="45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 s="45"/>
      <c r="T3780"/>
      <c r="U3780"/>
      <c r="V3780" s="45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 s="45"/>
      <c r="T3781"/>
      <c r="U3781"/>
      <c r="V3781" s="45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 s="45"/>
      <c r="T3782"/>
      <c r="U3782"/>
      <c r="V3782" s="45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 s="45"/>
      <c r="T3783"/>
      <c r="U3783"/>
      <c r="V3783" s="45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 s="45"/>
      <c r="T3784"/>
      <c r="U3784"/>
      <c r="V3784" s="45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 s="45"/>
      <c r="T3785"/>
      <c r="U3785"/>
      <c r="V3785" s="4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 s="45"/>
      <c r="T3786"/>
      <c r="U3786"/>
      <c r="V3786" s="45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 s="45"/>
      <c r="T3787"/>
      <c r="U3787"/>
      <c r="V3787" s="45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 s="45"/>
      <c r="T3788"/>
      <c r="U3788"/>
      <c r="V3788" s="45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 s="45"/>
      <c r="T3789"/>
      <c r="U3789"/>
      <c r="V3789" s="45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 s="45"/>
      <c r="T3790"/>
      <c r="U3790"/>
      <c r="V3790" s="45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 s="45"/>
      <c r="T3791"/>
      <c r="U3791"/>
      <c r="V3791" s="45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 s="45"/>
      <c r="T3792"/>
      <c r="U3792"/>
      <c r="V3792" s="45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 s="45"/>
      <c r="T3793"/>
      <c r="U3793"/>
      <c r="V3793" s="45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 s="45"/>
      <c r="T3794"/>
      <c r="U3794"/>
      <c r="V3794" s="45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 s="45"/>
      <c r="T3795"/>
      <c r="U3795"/>
      <c r="V3795" s="4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 s="45"/>
      <c r="T3796"/>
      <c r="U3796"/>
      <c r="V3796" s="45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 s="45"/>
      <c r="T3797"/>
      <c r="U3797"/>
      <c r="V3797" s="45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 s="45"/>
      <c r="T3798"/>
      <c r="U3798"/>
      <c r="V3798" s="45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 s="45"/>
      <c r="T3799"/>
      <c r="U3799"/>
      <c r="V3799" s="45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 s="45"/>
      <c r="T3800"/>
      <c r="U3800"/>
      <c r="V3800" s="45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 s="45"/>
      <c r="T3801"/>
      <c r="U3801"/>
      <c r="V3801" s="45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 s="45"/>
      <c r="T3802"/>
      <c r="U3802"/>
      <c r="V3802" s="45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 s="45"/>
      <c r="T3803"/>
      <c r="U3803"/>
      <c r="V3803" s="45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 s="45"/>
      <c r="T3804"/>
      <c r="U3804"/>
      <c r="V3804" s="45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 s="45"/>
      <c r="T3805"/>
      <c r="U3805"/>
      <c r="V3805" s="4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 s="45"/>
      <c r="T3806"/>
      <c r="U3806"/>
      <c r="V3806" s="45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 s="45"/>
      <c r="T3807"/>
      <c r="U3807"/>
      <c r="V3807" s="45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 s="45"/>
      <c r="T3808"/>
      <c r="U3808"/>
      <c r="V3808" s="45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 s="45"/>
      <c r="T3809"/>
      <c r="U3809"/>
      <c r="V3809" s="45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 s="45"/>
      <c r="T3810"/>
      <c r="U3810"/>
      <c r="V3810" s="45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 s="45"/>
      <c r="T3811"/>
      <c r="U3811"/>
      <c r="V3811" s="45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 s="45"/>
      <c r="T3812"/>
      <c r="U3812"/>
      <c r="V3812" s="45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 s="45"/>
      <c r="T3813"/>
      <c r="U3813"/>
      <c r="V3813" s="45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 s="45"/>
      <c r="T3814"/>
      <c r="U3814"/>
      <c r="V3814" s="45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 s="45"/>
      <c r="T3815"/>
      <c r="U3815"/>
      <c r="V3815" s="4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 s="45"/>
      <c r="T3816"/>
      <c r="U3816"/>
      <c r="V3816" s="45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 s="45"/>
      <c r="T3817"/>
      <c r="U3817"/>
      <c r="V3817" s="45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 s="45"/>
      <c r="T3818"/>
      <c r="U3818"/>
      <c r="V3818" s="45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 s="45"/>
      <c r="T3819"/>
      <c r="U3819"/>
      <c r="V3819" s="45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 s="45"/>
      <c r="T3820"/>
      <c r="U3820"/>
      <c r="V3820" s="45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 s="45"/>
      <c r="T3821"/>
      <c r="U3821"/>
      <c r="V3821" s="45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 s="45"/>
      <c r="T3822"/>
      <c r="U3822"/>
      <c r="V3822" s="45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 s="45"/>
      <c r="T3823"/>
      <c r="U3823"/>
      <c r="V3823" s="45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 s="45"/>
      <c r="T3824"/>
      <c r="U3824"/>
      <c r="V3824" s="45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 s="45"/>
      <c r="T3825"/>
      <c r="U3825"/>
      <c r="V3825" s="4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 s="45"/>
      <c r="T3826"/>
      <c r="U3826"/>
      <c r="V3826" s="45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 s="45"/>
      <c r="T3827"/>
      <c r="U3827"/>
      <c r="V3827" s="45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 s="45"/>
      <c r="T3828"/>
      <c r="U3828"/>
      <c r="V3828" s="45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 s="45"/>
      <c r="T3829"/>
      <c r="U3829"/>
      <c r="V3829" s="45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 s="45"/>
      <c r="T3830"/>
      <c r="U3830"/>
      <c r="V3830" s="45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 s="45"/>
      <c r="T3831"/>
      <c r="U3831"/>
      <c r="V3831" s="45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 s="45"/>
      <c r="T3832"/>
      <c r="U3832"/>
      <c r="V3832" s="45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 s="45"/>
      <c r="T3833"/>
      <c r="U3833"/>
      <c r="V3833" s="45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 s="45"/>
      <c r="T3834"/>
      <c r="U3834"/>
      <c r="V3834" s="45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 s="45"/>
      <c r="T3835"/>
      <c r="U3835"/>
      <c r="V3835" s="4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 s="45"/>
      <c r="T3836"/>
      <c r="U3836"/>
      <c r="V3836" s="45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 s="45"/>
      <c r="T3837"/>
      <c r="U3837"/>
      <c r="V3837" s="45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 s="45"/>
      <c r="T3838"/>
      <c r="U3838"/>
      <c r="V3838" s="45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 s="45"/>
      <c r="T3839"/>
      <c r="U3839"/>
      <c r="V3839" s="45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 s="45"/>
      <c r="T3840"/>
      <c r="U3840"/>
      <c r="V3840" s="45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 s="45"/>
      <c r="T3841"/>
      <c r="U3841"/>
      <c r="V3841" s="45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 s="45"/>
      <c r="T3842"/>
      <c r="U3842"/>
      <c r="V3842" s="45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 s="45"/>
      <c r="T3843"/>
      <c r="U3843"/>
      <c r="V3843" s="45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 s="45"/>
      <c r="T3844"/>
      <c r="U3844"/>
      <c r="V3844" s="45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 s="45"/>
      <c r="T3845"/>
      <c r="U3845"/>
      <c r="V3845" s="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 s="45"/>
      <c r="T3846"/>
      <c r="U3846"/>
      <c r="V3846" s="45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 s="45"/>
      <c r="T3847"/>
      <c r="U3847"/>
      <c r="V3847" s="45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 s="45"/>
      <c r="T3848"/>
      <c r="U3848"/>
      <c r="V3848" s="45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 s="45"/>
      <c r="T3849"/>
      <c r="U3849"/>
      <c r="V3849" s="45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 s="45"/>
      <c r="T3850"/>
      <c r="U3850"/>
      <c r="V3850" s="45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 s="45"/>
      <c r="T3851"/>
      <c r="U3851"/>
      <c r="V3851" s="45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 s="45"/>
      <c r="T3852"/>
      <c r="U3852"/>
      <c r="V3852" s="45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 s="45"/>
      <c r="T3853"/>
      <c r="U3853"/>
      <c r="V3853" s="45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 s="45"/>
      <c r="T3854"/>
      <c r="U3854"/>
      <c r="V3854" s="45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 s="45"/>
      <c r="T3855"/>
      <c r="U3855"/>
      <c r="V3855" s="4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 s="45"/>
      <c r="T3856"/>
      <c r="U3856"/>
      <c r="V3856" s="45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 s="45"/>
      <c r="T3857"/>
      <c r="U3857"/>
      <c r="V3857" s="45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 s="45"/>
      <c r="T3858"/>
      <c r="U3858"/>
      <c r="V3858" s="45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 s="45"/>
      <c r="T3859"/>
      <c r="U3859"/>
      <c r="V3859" s="45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 s="45"/>
      <c r="T3860"/>
      <c r="U3860"/>
      <c r="V3860" s="45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 s="45"/>
      <c r="T3861"/>
      <c r="U3861"/>
      <c r="V3861" s="45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 s="45"/>
      <c r="T3862"/>
      <c r="U3862"/>
      <c r="V3862" s="45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 s="45"/>
      <c r="T3863"/>
      <c r="U3863"/>
      <c r="V3863" s="45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 s="45"/>
      <c r="T3864"/>
      <c r="U3864"/>
      <c r="V3864" s="45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 s="45"/>
      <c r="T3865"/>
      <c r="U3865"/>
      <c r="V3865" s="4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 s="45"/>
      <c r="T3866"/>
      <c r="U3866"/>
      <c r="V3866" s="45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 s="45"/>
      <c r="T3867"/>
      <c r="U3867"/>
      <c r="V3867" s="45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 s="45"/>
      <c r="T3868"/>
      <c r="U3868"/>
      <c r="V3868" s="45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 s="45"/>
      <c r="T3869"/>
      <c r="U3869"/>
      <c r="V3869" s="45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 s="45"/>
      <c r="T3870"/>
      <c r="U3870"/>
      <c r="V3870" s="45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 s="45"/>
      <c r="T3871"/>
      <c r="U3871"/>
      <c r="V3871" s="45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 s="45"/>
      <c r="T3872"/>
      <c r="U3872"/>
      <c r="V3872" s="45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 s="45"/>
      <c r="T3873"/>
      <c r="U3873"/>
      <c r="V3873" s="45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 s="45"/>
      <c r="T3874"/>
      <c r="U3874"/>
      <c r="V3874" s="45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 s="45"/>
      <c r="T3875"/>
      <c r="U3875"/>
      <c r="V3875" s="4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 s="45"/>
      <c r="T3876"/>
      <c r="U3876"/>
      <c r="V3876" s="45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 s="45"/>
      <c r="T3877"/>
      <c r="U3877"/>
      <c r="V3877" s="45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 s="45"/>
      <c r="T3878"/>
      <c r="U3878"/>
      <c r="V3878" s="45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 s="45"/>
      <c r="T3879"/>
      <c r="U3879"/>
      <c r="V3879" s="45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 s="45"/>
      <c r="T3880"/>
      <c r="U3880"/>
      <c r="V3880" s="45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 s="45"/>
      <c r="T3881"/>
      <c r="U3881"/>
      <c r="V3881" s="45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 s="45"/>
      <c r="T3882"/>
      <c r="U3882"/>
      <c r="V3882" s="45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 s="45"/>
      <c r="T3883"/>
      <c r="U3883"/>
      <c r="V3883" s="45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 s="45"/>
      <c r="T3884"/>
      <c r="U3884"/>
      <c r="V3884" s="45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 s="45"/>
      <c r="T3885"/>
      <c r="U3885"/>
      <c r="V3885" s="4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 s="45"/>
      <c r="T3886"/>
      <c r="U3886"/>
      <c r="V3886" s="45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 s="45"/>
      <c r="T3887"/>
      <c r="U3887"/>
      <c r="V3887" s="45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 s="45"/>
      <c r="T3888"/>
      <c r="U3888"/>
      <c r="V3888" s="45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 s="45"/>
      <c r="T3889"/>
      <c r="U3889"/>
      <c r="V3889" s="45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 s="45"/>
      <c r="T3890"/>
      <c r="U3890"/>
      <c r="V3890" s="45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 s="45"/>
      <c r="T3891"/>
      <c r="U3891"/>
      <c r="V3891" s="45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 s="45"/>
      <c r="T3892"/>
      <c r="U3892"/>
      <c r="V3892" s="45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 s="45"/>
      <c r="T3893"/>
      <c r="U3893"/>
      <c r="V3893" s="45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 s="45"/>
      <c r="T3894"/>
      <c r="U3894"/>
      <c r="V3894" s="45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 s="45"/>
      <c r="T3895"/>
      <c r="U3895"/>
      <c r="V3895" s="4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 s="45"/>
      <c r="T3896"/>
      <c r="U3896"/>
      <c r="V3896" s="45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 s="45"/>
      <c r="T3897"/>
      <c r="U3897"/>
      <c r="V3897" s="45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 s="45"/>
      <c r="T3898"/>
      <c r="U3898"/>
      <c r="V3898" s="45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 s="45"/>
      <c r="T3899"/>
      <c r="U3899"/>
      <c r="V3899" s="45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 s="45"/>
      <c r="T3900"/>
      <c r="U3900"/>
      <c r="V3900" s="45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 s="45"/>
      <c r="T3901"/>
      <c r="U3901"/>
      <c r="V3901" s="45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 s="45"/>
      <c r="T3902"/>
      <c r="U3902"/>
      <c r="V3902" s="45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 s="45"/>
      <c r="T3903"/>
      <c r="U3903"/>
      <c r="V3903" s="45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 s="45"/>
      <c r="T3904"/>
      <c r="U3904"/>
      <c r="V3904" s="45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 s="45"/>
      <c r="T3905"/>
      <c r="U3905"/>
      <c r="V3905" s="4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 s="45"/>
      <c r="T3906"/>
      <c r="U3906"/>
      <c r="V3906" s="45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 s="45"/>
      <c r="T3907"/>
      <c r="U3907"/>
      <c r="V3907" s="45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 s="45"/>
      <c r="T3908"/>
      <c r="U3908"/>
      <c r="V3908" s="45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 s="45"/>
      <c r="T3909"/>
      <c r="U3909"/>
      <c r="V3909" s="45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 s="45"/>
      <c r="T3910"/>
      <c r="U3910"/>
      <c r="V3910" s="45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 s="45"/>
      <c r="T3911"/>
      <c r="U3911"/>
      <c r="V3911" s="45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 s="45"/>
      <c r="T3912"/>
      <c r="U3912"/>
      <c r="V3912" s="45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 s="45"/>
      <c r="T3913"/>
      <c r="U3913"/>
      <c r="V3913" s="45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 s="45"/>
      <c r="T3914"/>
      <c r="U3914"/>
      <c r="V3914" s="45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 s="45"/>
      <c r="T3915"/>
      <c r="U3915"/>
      <c r="V3915" s="4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 s="45"/>
      <c r="T3916"/>
      <c r="U3916"/>
      <c r="V3916" s="45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 s="45"/>
      <c r="T3917"/>
      <c r="U3917"/>
      <c r="V3917" s="45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 s="45"/>
      <c r="T3918"/>
      <c r="U3918"/>
      <c r="V3918" s="45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 s="45"/>
      <c r="T3919"/>
      <c r="U3919"/>
      <c r="V3919" s="45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 s="45"/>
      <c r="T3920"/>
      <c r="U3920"/>
      <c r="V3920" s="45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 s="45"/>
      <c r="T3921"/>
      <c r="U3921"/>
      <c r="V3921" s="45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 s="45"/>
      <c r="T3922"/>
      <c r="U3922"/>
      <c r="V3922" s="45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 s="45"/>
      <c r="T3923"/>
      <c r="U3923"/>
      <c r="V3923" s="45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 s="45"/>
      <c r="T3924"/>
      <c r="U3924"/>
      <c r="V3924" s="45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 s="45"/>
      <c r="T3925"/>
      <c r="U3925"/>
      <c r="V3925" s="4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 s="45"/>
      <c r="T3926"/>
      <c r="U3926"/>
      <c r="V3926" s="45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 s="45"/>
      <c r="T3927"/>
      <c r="U3927"/>
      <c r="V3927" s="45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 s="45"/>
      <c r="T3928"/>
      <c r="U3928"/>
      <c r="V3928" s="45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 s="45"/>
      <c r="T3929"/>
      <c r="U3929"/>
      <c r="V3929" s="45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 s="45"/>
      <c r="T3930"/>
      <c r="U3930"/>
      <c r="V3930" s="45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 s="45"/>
      <c r="T3931"/>
      <c r="U3931"/>
      <c r="V3931" s="45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 s="45"/>
      <c r="T3932"/>
      <c r="U3932"/>
      <c r="V3932" s="45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 s="45"/>
      <c r="T3933"/>
      <c r="U3933"/>
      <c r="V3933" s="45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 s="45"/>
      <c r="T3934"/>
      <c r="U3934"/>
      <c r="V3934" s="45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 s="45"/>
      <c r="T3935"/>
      <c r="U3935"/>
      <c r="V3935" s="4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 s="45"/>
      <c r="T3936"/>
      <c r="U3936"/>
      <c r="V3936" s="45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 s="45"/>
      <c r="T3937"/>
      <c r="U3937"/>
      <c r="V3937" s="45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 s="45"/>
      <c r="T3938"/>
      <c r="U3938"/>
      <c r="V3938" s="45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 s="45"/>
      <c r="T3939"/>
      <c r="U3939"/>
      <c r="V3939" s="45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 s="45"/>
      <c r="T3940"/>
      <c r="U3940"/>
      <c r="V3940" s="45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 s="45"/>
      <c r="T3941"/>
      <c r="U3941"/>
      <c r="V3941" s="45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 s="45"/>
      <c r="T3942"/>
      <c r="U3942"/>
      <c r="V3942" s="45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 s="45"/>
      <c r="T3943"/>
      <c r="U3943"/>
      <c r="V3943" s="45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 s="45"/>
      <c r="T3944"/>
      <c r="U3944"/>
      <c r="V3944" s="45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 s="45"/>
      <c r="T3945"/>
      <c r="U3945"/>
      <c r="V3945" s="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 s="45"/>
      <c r="T3946"/>
      <c r="U3946"/>
      <c r="V3946" s="45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 s="45"/>
      <c r="T3947"/>
      <c r="U3947"/>
      <c r="V3947" s="45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 s="45"/>
      <c r="T3948"/>
      <c r="U3948"/>
      <c r="V3948" s="45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 s="45"/>
      <c r="T3949"/>
      <c r="U3949"/>
      <c r="V3949" s="45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 s="45"/>
      <c r="T3950"/>
      <c r="U3950"/>
      <c r="V3950" s="45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 s="45"/>
      <c r="T3951"/>
      <c r="U3951"/>
      <c r="V3951" s="45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 s="45"/>
      <c r="T3952"/>
      <c r="U3952"/>
      <c r="V3952" s="45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 s="45"/>
      <c r="T3953"/>
      <c r="U3953"/>
      <c r="V3953" s="45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 s="45"/>
      <c r="T3954"/>
      <c r="U3954"/>
      <c r="V3954" s="45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 s="45"/>
      <c r="T3955"/>
      <c r="U3955"/>
      <c r="V3955" s="4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 s="45"/>
      <c r="T3956"/>
      <c r="U3956"/>
      <c r="V3956" s="45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 s="45"/>
      <c r="T3957"/>
      <c r="U3957"/>
      <c r="V3957" s="45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 s="45"/>
      <c r="T3958"/>
      <c r="U3958"/>
      <c r="V3958" s="45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 s="45"/>
      <c r="T3959"/>
      <c r="U3959"/>
      <c r="V3959" s="45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 s="45"/>
      <c r="T3960"/>
      <c r="U3960"/>
      <c r="V3960" s="45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 s="45"/>
      <c r="T3961"/>
      <c r="U3961"/>
      <c r="V3961" s="45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 s="45"/>
      <c r="T3962"/>
      <c r="U3962"/>
      <c r="V3962" s="45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 s="45"/>
      <c r="T3963"/>
      <c r="U3963"/>
      <c r="V3963" s="45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 s="45"/>
      <c r="T3964"/>
      <c r="U3964"/>
      <c r="V3964" s="45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 s="45"/>
      <c r="T3965"/>
      <c r="U3965"/>
      <c r="V3965" s="4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 s="45"/>
      <c r="T3966"/>
      <c r="U3966"/>
      <c r="V3966" s="45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 s="45"/>
      <c r="T3967"/>
      <c r="U3967"/>
      <c r="V3967" s="45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 s="45"/>
      <c r="T3968"/>
      <c r="U3968"/>
      <c r="V3968" s="45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 s="45"/>
      <c r="T3969"/>
      <c r="U3969"/>
      <c r="V3969" s="45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 s="45"/>
      <c r="T3970"/>
      <c r="U3970"/>
      <c r="V3970" s="45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 s="45"/>
      <c r="T3971"/>
      <c r="U3971"/>
      <c r="V3971" s="45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 s="45"/>
      <c r="T3972"/>
      <c r="U3972"/>
      <c r="V3972" s="45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 s="45"/>
      <c r="T3973"/>
      <c r="U3973"/>
      <c r="V3973" s="45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 s="45"/>
      <c r="T3974"/>
      <c r="U3974"/>
      <c r="V3974" s="45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 s="45"/>
      <c r="T3975"/>
      <c r="U3975"/>
      <c r="V3975" s="4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 s="45"/>
      <c r="T3976"/>
      <c r="U3976"/>
      <c r="V3976" s="45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 s="45"/>
      <c r="T3977"/>
      <c r="U3977"/>
      <c r="V3977" s="45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 s="45"/>
      <c r="T3978"/>
      <c r="U3978"/>
      <c r="V3978" s="45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 s="45"/>
      <c r="T3979"/>
      <c r="U3979"/>
      <c r="V3979" s="45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 s="45"/>
      <c r="T3980"/>
      <c r="U3980"/>
      <c r="V3980" s="45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 s="45"/>
      <c r="T3981"/>
      <c r="U3981"/>
      <c r="V3981" s="45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 s="45"/>
      <c r="T3982"/>
      <c r="U3982"/>
      <c r="V3982" s="45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 s="45"/>
      <c r="T3983"/>
      <c r="U3983"/>
      <c r="V3983" s="45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 s="45"/>
      <c r="T3984"/>
      <c r="U3984"/>
      <c r="V3984" s="45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 s="45"/>
      <c r="T3985"/>
      <c r="U3985"/>
      <c r="V3985" s="4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 s="45"/>
      <c r="T3986"/>
      <c r="U3986"/>
      <c r="V3986" s="45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 s="45"/>
      <c r="T3987"/>
      <c r="U3987"/>
      <c r="V3987" s="45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 s="45"/>
      <c r="T3988"/>
      <c r="U3988"/>
      <c r="V3988" s="45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 s="45"/>
      <c r="T3989"/>
      <c r="U3989"/>
      <c r="V3989" s="45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 s="45"/>
      <c r="T3990"/>
      <c r="U3990"/>
      <c r="V3990" s="45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 s="45"/>
      <c r="T3991"/>
      <c r="U3991"/>
      <c r="V3991" s="45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 s="45"/>
      <c r="T3992"/>
      <c r="U3992"/>
      <c r="V3992" s="45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 s="45"/>
      <c r="T3993"/>
      <c r="U3993"/>
      <c r="V3993" s="45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 s="45"/>
      <c r="T3994"/>
      <c r="U3994"/>
      <c r="V3994" s="45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 s="45"/>
      <c r="T3995"/>
      <c r="U3995"/>
      <c r="V3995" s="4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 s="45"/>
      <c r="T3996"/>
      <c r="U3996"/>
      <c r="V3996" s="45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 s="45"/>
      <c r="T3997"/>
      <c r="U3997"/>
      <c r="V3997" s="45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 s="45"/>
      <c r="T3998"/>
      <c r="U3998"/>
      <c r="V3998" s="45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 s="45"/>
      <c r="T3999"/>
      <c r="U3999"/>
      <c r="V3999" s="45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 s="45"/>
      <c r="T4000"/>
      <c r="U4000"/>
      <c r="V4000" s="45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 s="45"/>
      <c r="T4001"/>
      <c r="U4001"/>
      <c r="V4001" s="45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 s="45"/>
      <c r="T4002"/>
      <c r="U4002"/>
      <c r="V4002" s="45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 s="45"/>
      <c r="T4003"/>
      <c r="U4003"/>
      <c r="V4003" s="45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 s="45"/>
      <c r="T4004"/>
      <c r="U4004"/>
      <c r="V4004" s="45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 s="45"/>
      <c r="T4005"/>
      <c r="U4005"/>
      <c r="V4005" s="4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 s="45"/>
      <c r="T4006"/>
      <c r="U4006"/>
      <c r="V4006" s="45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 s="45"/>
      <c r="T4007"/>
      <c r="U4007"/>
      <c r="V4007" s="45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 s="45"/>
      <c r="T4008"/>
      <c r="U4008"/>
      <c r="V4008" s="45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 s="45"/>
      <c r="T4009"/>
      <c r="U4009"/>
      <c r="V4009" s="45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 s="45"/>
      <c r="T4010"/>
      <c r="U4010"/>
      <c r="V4010" s="45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 s="45"/>
      <c r="T4011"/>
      <c r="U4011"/>
      <c r="V4011" s="45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 s="45"/>
      <c r="T4012"/>
      <c r="U4012"/>
      <c r="V4012" s="45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 s="45"/>
      <c r="T4013"/>
      <c r="U4013"/>
      <c r="V4013" s="45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 s="45"/>
      <c r="T4014"/>
      <c r="U4014"/>
      <c r="V4014" s="45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 s="45"/>
      <c r="T4015"/>
      <c r="U4015"/>
      <c r="V4015" s="4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 s="45"/>
      <c r="T4016"/>
      <c r="U4016"/>
      <c r="V4016" s="45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 s="45"/>
      <c r="T4017"/>
      <c r="U4017"/>
      <c r="V4017" s="45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 s="45"/>
      <c r="T4018"/>
      <c r="U4018"/>
      <c r="V4018" s="45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 s="45"/>
      <c r="T4019"/>
      <c r="U4019"/>
      <c r="V4019" s="45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 s="45"/>
      <c r="T4020"/>
      <c r="U4020"/>
      <c r="V4020" s="45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 s="45"/>
      <c r="T4021"/>
      <c r="U4021"/>
      <c r="V4021" s="45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 s="45"/>
      <c r="T4022"/>
      <c r="U4022"/>
      <c r="V4022" s="45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 s="45"/>
      <c r="T4023"/>
      <c r="U4023"/>
      <c r="V4023" s="45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 s="45"/>
      <c r="T4024"/>
      <c r="U4024"/>
      <c r="V4024" s="45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 s="45"/>
      <c r="T4025"/>
      <c r="U4025"/>
      <c r="V4025" s="4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 s="45"/>
      <c r="T4026"/>
      <c r="U4026"/>
      <c r="V4026" s="45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 s="45"/>
      <c r="T4027"/>
      <c r="U4027"/>
      <c r="V4027" s="45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 s="45"/>
      <c r="T4028"/>
      <c r="U4028"/>
      <c r="V4028" s="45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 s="45"/>
      <c r="T4029"/>
      <c r="U4029"/>
      <c r="V4029" s="45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 s="45"/>
      <c r="T4030"/>
      <c r="U4030"/>
      <c r="V4030" s="45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 s="45"/>
      <c r="T4031"/>
      <c r="U4031"/>
      <c r="V4031" s="45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 s="45"/>
      <c r="T4032"/>
      <c r="U4032"/>
      <c r="V4032" s="45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 s="45"/>
      <c r="T4033"/>
      <c r="U4033"/>
      <c r="V4033" s="45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 s="45"/>
      <c r="T4034"/>
      <c r="U4034"/>
      <c r="V4034" s="45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 s="45"/>
      <c r="T4035"/>
      <c r="U4035"/>
      <c r="V4035" s="4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 s="45"/>
      <c r="T4036"/>
      <c r="U4036"/>
      <c r="V4036" s="45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 s="45"/>
      <c r="T4037"/>
      <c r="U4037"/>
      <c r="V4037" s="45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 s="45"/>
      <c r="T4038"/>
      <c r="U4038"/>
      <c r="V4038" s="45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 s="45"/>
      <c r="T4039"/>
      <c r="U4039"/>
      <c r="V4039" s="45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 s="45"/>
      <c r="T4040"/>
      <c r="U4040"/>
      <c r="V4040" s="45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 s="45"/>
      <c r="T4041"/>
      <c r="U4041"/>
      <c r="V4041" s="45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 s="45"/>
      <c r="T4042"/>
      <c r="U4042"/>
      <c r="V4042" s="45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 s="45"/>
      <c r="T4043"/>
      <c r="U4043"/>
      <c r="V4043" s="45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 s="45"/>
      <c r="T4044"/>
      <c r="U4044"/>
      <c r="V4044" s="45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 s="45"/>
      <c r="T4045"/>
      <c r="U4045"/>
      <c r="V4045" s="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 s="45"/>
      <c r="T4046"/>
      <c r="U4046"/>
      <c r="V4046" s="45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 s="45"/>
      <c r="T4047"/>
      <c r="U4047"/>
      <c r="V4047" s="45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 s="45"/>
      <c r="T4048"/>
      <c r="U4048"/>
      <c r="V4048" s="45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 s="45"/>
      <c r="T4049"/>
      <c r="U4049"/>
      <c r="V4049" s="45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 s="45"/>
      <c r="T4050"/>
      <c r="U4050"/>
      <c r="V4050" s="45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 s="45"/>
      <c r="T4051"/>
      <c r="U4051"/>
      <c r="V4051" s="45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 s="45"/>
      <c r="T4052"/>
      <c r="U4052"/>
      <c r="V4052" s="45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 s="45"/>
      <c r="T4053"/>
      <c r="U4053"/>
      <c r="V4053" s="45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 s="45"/>
      <c r="T4054"/>
      <c r="U4054"/>
      <c r="V4054" s="45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 s="45"/>
      <c r="T4055"/>
      <c r="U4055"/>
      <c r="V4055" s="4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 s="45"/>
      <c r="T4056"/>
      <c r="U4056"/>
      <c r="V4056" s="45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 s="45"/>
      <c r="T4057"/>
      <c r="U4057"/>
      <c r="V4057" s="45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 s="45"/>
      <c r="T4058"/>
      <c r="U4058"/>
      <c r="V4058" s="45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 s="45"/>
      <c r="T4059"/>
      <c r="U4059"/>
      <c r="V4059" s="45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 s="45"/>
      <c r="T4060"/>
      <c r="U4060"/>
      <c r="V4060" s="45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 s="45"/>
      <c r="T4061"/>
      <c r="U4061"/>
      <c r="V4061" s="45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 s="45"/>
      <c r="T4062"/>
      <c r="U4062"/>
      <c r="V4062" s="45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 s="45"/>
      <c r="T4063"/>
      <c r="U4063"/>
      <c r="V4063" s="45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 s="45"/>
      <c r="T4064"/>
      <c r="U4064"/>
      <c r="V4064" s="45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 s="45"/>
      <c r="T4065"/>
      <c r="U4065"/>
      <c r="V4065" s="4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 s="45"/>
      <c r="T4066"/>
      <c r="U4066"/>
      <c r="V4066" s="45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 s="45"/>
      <c r="T4067"/>
      <c r="U4067"/>
      <c r="V4067" s="45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 s="45"/>
      <c r="T4068"/>
      <c r="U4068"/>
      <c r="V4068" s="45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 s="45"/>
      <c r="T4069"/>
      <c r="U4069"/>
      <c r="V4069" s="45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 s="45"/>
      <c r="T4070"/>
      <c r="U4070"/>
      <c r="V4070" s="45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 s="45"/>
      <c r="T4071"/>
      <c r="U4071"/>
      <c r="V4071" s="45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 s="45"/>
      <c r="T4072"/>
      <c r="U4072"/>
      <c r="V4072" s="45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 s="45"/>
      <c r="T4073"/>
      <c r="U4073"/>
      <c r="V4073" s="45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 s="45"/>
      <c r="T4074"/>
      <c r="U4074"/>
      <c r="V4074" s="45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 s="45"/>
      <c r="T4075"/>
      <c r="U4075"/>
      <c r="V4075" s="4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 s="45"/>
      <c r="T4076"/>
      <c r="U4076"/>
      <c r="V4076" s="45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 s="45"/>
      <c r="T4077"/>
      <c r="U4077"/>
      <c r="V4077" s="45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 s="45"/>
      <c r="T4078"/>
      <c r="U4078"/>
      <c r="V4078" s="45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 s="45"/>
      <c r="T4079"/>
      <c r="U4079"/>
      <c r="V4079" s="45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 s="45"/>
      <c r="T4080"/>
      <c r="U4080"/>
      <c r="V4080" s="45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 s="45"/>
      <c r="T4081"/>
      <c r="U4081"/>
      <c r="V4081" s="45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 s="45"/>
      <c r="T4082"/>
      <c r="U4082"/>
      <c r="V4082" s="45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 s="45"/>
      <c r="T4083"/>
      <c r="U4083"/>
      <c r="V4083" s="45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 s="45"/>
      <c r="T4084"/>
      <c r="U4084"/>
      <c r="V4084" s="45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 s="45"/>
      <c r="T4085"/>
      <c r="U4085"/>
      <c r="V4085" s="4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 s="45"/>
      <c r="T4086"/>
      <c r="U4086"/>
      <c r="V4086" s="45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 s="45"/>
      <c r="T4087"/>
      <c r="U4087"/>
      <c r="V4087" s="45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 s="45"/>
      <c r="T4088"/>
      <c r="U4088"/>
      <c r="V4088" s="45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 s="45"/>
      <c r="T4089"/>
      <c r="U4089"/>
      <c r="V4089" s="45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 s="45"/>
      <c r="T4090"/>
      <c r="U4090"/>
      <c r="V4090" s="45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 s="45"/>
      <c r="T4091"/>
      <c r="U4091"/>
      <c r="V4091" s="45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 s="45"/>
      <c r="T4092"/>
      <c r="U4092"/>
      <c r="V4092" s="45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 s="45"/>
      <c r="T4093"/>
      <c r="U4093"/>
      <c r="V4093" s="45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 s="45"/>
      <c r="T4094"/>
      <c r="U4094"/>
      <c r="V4094" s="45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 s="45"/>
      <c r="T4095"/>
      <c r="U4095"/>
      <c r="V4095" s="4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 s="45"/>
      <c r="T4096"/>
      <c r="U4096"/>
      <c r="V4096" s="45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 s="45"/>
      <c r="T4097"/>
      <c r="U4097"/>
      <c r="V4097" s="45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 s="45"/>
      <c r="T4098"/>
      <c r="U4098"/>
      <c r="V4098" s="45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 s="45"/>
      <c r="T4099"/>
      <c r="U4099"/>
      <c r="V4099" s="45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 s="45"/>
      <c r="T4100"/>
      <c r="U4100"/>
      <c r="V4100" s="45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 s="45"/>
      <c r="T4101"/>
      <c r="U4101"/>
      <c r="V4101" s="45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 s="45"/>
      <c r="T4102"/>
      <c r="U4102"/>
      <c r="V4102" s="45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 s="45"/>
      <c r="T4103"/>
      <c r="U4103"/>
      <c r="V4103" s="45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 s="45"/>
      <c r="T4104"/>
      <c r="U4104"/>
      <c r="V4104" s="45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 s="45"/>
      <c r="T4105"/>
      <c r="U4105"/>
      <c r="V4105" s="4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 s="45"/>
      <c r="T4106"/>
      <c r="U4106"/>
      <c r="V4106" s="45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 s="45"/>
      <c r="T4107"/>
      <c r="U4107"/>
      <c r="V4107" s="45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 s="45"/>
      <c r="T4108"/>
      <c r="U4108"/>
      <c r="V4108" s="45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 s="45"/>
      <c r="T4109"/>
      <c r="U4109"/>
      <c r="V4109" s="45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 s="45"/>
      <c r="T4110"/>
      <c r="U4110"/>
      <c r="V4110" s="45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 s="45"/>
      <c r="T4111"/>
      <c r="U4111"/>
      <c r="V4111" s="45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 s="45"/>
      <c r="T4112"/>
      <c r="U4112"/>
      <c r="V4112" s="45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 s="45"/>
      <c r="T4113"/>
      <c r="U4113"/>
      <c r="V4113" s="45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 s="45"/>
      <c r="T4114"/>
      <c r="U4114"/>
      <c r="V4114" s="45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 s="45"/>
      <c r="T4115"/>
      <c r="U4115"/>
      <c r="V4115" s="4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 s="45"/>
      <c r="T4116"/>
      <c r="U4116"/>
      <c r="V4116" s="45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 s="45"/>
      <c r="T4117"/>
      <c r="U4117"/>
      <c r="V4117" s="45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 s="45"/>
      <c r="T4118"/>
      <c r="U4118"/>
      <c r="V4118" s="45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 s="45"/>
      <c r="T4119"/>
      <c r="U4119"/>
      <c r="V4119" s="45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 s="45"/>
      <c r="T4120"/>
      <c r="U4120"/>
      <c r="V4120" s="45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 s="45"/>
      <c r="T4121"/>
      <c r="U4121"/>
      <c r="V4121" s="45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 s="45"/>
      <c r="T4122"/>
      <c r="U4122"/>
      <c r="V4122" s="45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 s="45"/>
      <c r="T4123"/>
      <c r="U4123"/>
      <c r="V4123" s="45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 s="45"/>
      <c r="T4124"/>
      <c r="U4124"/>
      <c r="V4124" s="45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 s="45"/>
      <c r="T4125"/>
      <c r="U4125"/>
      <c r="V4125" s="4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 s="45"/>
      <c r="T4126"/>
      <c r="U4126"/>
      <c r="V4126" s="45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 s="45"/>
      <c r="T4127"/>
      <c r="U4127"/>
      <c r="V4127" s="45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 s="45"/>
      <c r="T4128"/>
      <c r="U4128"/>
      <c r="V4128" s="45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 s="45"/>
      <c r="T4129"/>
      <c r="U4129"/>
      <c r="V4129" s="45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 s="45"/>
      <c r="T4130"/>
      <c r="U4130"/>
      <c r="V4130" s="45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 s="45"/>
      <c r="T4131"/>
      <c r="U4131"/>
      <c r="V4131" s="45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 s="45"/>
      <c r="T4132"/>
      <c r="U4132"/>
      <c r="V4132" s="45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 s="45"/>
      <c r="T4133"/>
      <c r="U4133"/>
      <c r="V4133" s="45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 s="45"/>
      <c r="T4134"/>
      <c r="U4134"/>
      <c r="V4134" s="45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 s="45"/>
      <c r="T4135"/>
      <c r="U4135"/>
      <c r="V4135" s="4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 s="45"/>
      <c r="T4136"/>
      <c r="U4136"/>
      <c r="V4136" s="45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 s="45"/>
      <c r="T4137"/>
      <c r="U4137"/>
      <c r="V4137" s="45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 s="45"/>
      <c r="T4138"/>
      <c r="U4138"/>
      <c r="V4138" s="45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 s="45"/>
      <c r="T4139"/>
      <c r="U4139"/>
      <c r="V4139" s="45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 s="45"/>
      <c r="T4140"/>
      <c r="U4140"/>
      <c r="V4140" s="45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 s="45"/>
      <c r="T4141"/>
      <c r="U4141"/>
      <c r="V4141" s="45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 s="45"/>
      <c r="T4142"/>
      <c r="U4142"/>
      <c r="V4142" s="45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 s="45"/>
      <c r="T4143"/>
      <c r="U4143"/>
      <c r="V4143" s="45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 s="45"/>
      <c r="T4144"/>
      <c r="U4144"/>
      <c r="V4144" s="45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 s="45"/>
      <c r="T4145"/>
      <c r="U4145"/>
      <c r="V4145" s="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 s="45"/>
      <c r="T4146"/>
      <c r="U4146"/>
      <c r="V4146" s="45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 s="45"/>
      <c r="T4147"/>
      <c r="U4147"/>
      <c r="V4147" s="45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 s="45"/>
      <c r="T4148"/>
      <c r="U4148"/>
      <c r="V4148" s="45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 s="45"/>
      <c r="T4149"/>
      <c r="U4149"/>
      <c r="V4149" s="45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 s="45"/>
      <c r="T4150"/>
      <c r="U4150"/>
      <c r="V4150" s="45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 s="45"/>
      <c r="T4151"/>
      <c r="U4151"/>
      <c r="V4151" s="45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 s="45"/>
      <c r="T4152"/>
      <c r="U4152"/>
      <c r="V4152" s="45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 s="45"/>
      <c r="T4153"/>
      <c r="U4153"/>
      <c r="V4153" s="45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 s="45"/>
      <c r="T4154"/>
      <c r="U4154"/>
      <c r="V4154" s="45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 s="45"/>
      <c r="T4155"/>
      <c r="U4155"/>
      <c r="V4155" s="4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 s="45"/>
      <c r="T4156"/>
      <c r="U4156"/>
      <c r="V4156" s="45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 s="45"/>
      <c r="T4157"/>
      <c r="U4157"/>
      <c r="V4157" s="45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 s="45"/>
      <c r="T4158"/>
      <c r="U4158"/>
      <c r="V4158" s="45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 s="45"/>
      <c r="T4159"/>
      <c r="U4159"/>
      <c r="V4159" s="45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 s="45"/>
      <c r="T4160"/>
      <c r="U4160"/>
      <c r="V4160" s="45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 s="45"/>
      <c r="T4161"/>
      <c r="U4161"/>
      <c r="V4161" s="45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 s="45"/>
      <c r="T4162"/>
      <c r="U4162"/>
      <c r="V4162" s="45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 s="45"/>
      <c r="T4163"/>
      <c r="U4163"/>
      <c r="V4163" s="45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 s="45"/>
      <c r="T4164"/>
      <c r="U4164"/>
      <c r="V4164" s="45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 s="45"/>
      <c r="T4165"/>
      <c r="U4165"/>
      <c r="V4165" s="4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 s="45"/>
      <c r="T4166"/>
      <c r="U4166"/>
      <c r="V4166" s="45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 s="45"/>
      <c r="T4167"/>
      <c r="U4167"/>
      <c r="V4167" s="45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 s="45"/>
      <c r="T4168"/>
      <c r="U4168"/>
      <c r="V4168" s="45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 s="45"/>
      <c r="T4169"/>
      <c r="U4169"/>
      <c r="V4169" s="45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 s="45"/>
      <c r="T4170"/>
      <c r="U4170"/>
      <c r="V4170" s="45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 s="45"/>
      <c r="T4171"/>
      <c r="U4171"/>
      <c r="V4171" s="45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 s="45"/>
      <c r="T4172"/>
      <c r="U4172"/>
      <c r="V4172" s="45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 s="45"/>
      <c r="T4173"/>
      <c r="U4173"/>
      <c r="V4173" s="45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 s="45"/>
      <c r="T4174"/>
      <c r="U4174"/>
      <c r="V4174" s="45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 s="45"/>
      <c r="T4175"/>
      <c r="U4175"/>
      <c r="V4175" s="4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 s="45"/>
      <c r="T4176"/>
      <c r="U4176"/>
      <c r="V4176" s="45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 s="45"/>
      <c r="T4177"/>
      <c r="U4177"/>
      <c r="V4177" s="45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 s="45"/>
      <c r="T4178"/>
      <c r="U4178"/>
      <c r="V4178" s="45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 s="45"/>
      <c r="T4179"/>
      <c r="U4179"/>
      <c r="V4179" s="45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 s="45"/>
      <c r="T4180"/>
      <c r="U4180"/>
      <c r="V4180" s="45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 s="45"/>
      <c r="T4181"/>
      <c r="U4181"/>
      <c r="V4181" s="45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 s="45"/>
      <c r="T4182"/>
      <c r="U4182"/>
      <c r="V4182" s="45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 s="45"/>
      <c r="T4183"/>
      <c r="U4183"/>
      <c r="V4183" s="45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 s="45"/>
      <c r="T4184"/>
      <c r="U4184"/>
      <c r="V4184" s="45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 s="45"/>
      <c r="T4185"/>
      <c r="U4185"/>
      <c r="V4185" s="4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 s="45"/>
      <c r="T4186"/>
      <c r="U4186"/>
      <c r="V4186" s="45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 s="45"/>
      <c r="T4187"/>
      <c r="U4187"/>
      <c r="V4187" s="45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 s="45"/>
      <c r="T4188"/>
      <c r="U4188"/>
      <c r="V4188" s="45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 s="45"/>
      <c r="T4189"/>
      <c r="U4189"/>
      <c r="V4189" s="45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 s="45"/>
      <c r="T4190"/>
      <c r="U4190"/>
      <c r="V4190" s="45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 s="45"/>
      <c r="T4191"/>
      <c r="U4191"/>
      <c r="V4191" s="45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 s="45"/>
      <c r="T4192"/>
      <c r="U4192"/>
      <c r="V4192" s="45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 s="45"/>
      <c r="T4193"/>
      <c r="U4193"/>
      <c r="V4193" s="45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 s="45"/>
      <c r="T4194"/>
      <c r="U4194"/>
      <c r="V4194" s="45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 s="45"/>
      <c r="T4195"/>
      <c r="U4195"/>
      <c r="V4195" s="4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 s="45"/>
      <c r="T4196"/>
      <c r="U4196"/>
      <c r="V4196" s="45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 s="45"/>
      <c r="T4197"/>
      <c r="U4197"/>
      <c r="V4197" s="45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 s="45"/>
      <c r="T4198"/>
      <c r="U4198"/>
      <c r="V4198" s="45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 s="45"/>
      <c r="T4199"/>
      <c r="U4199"/>
      <c r="V4199" s="45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 s="45"/>
      <c r="T4200"/>
      <c r="U4200"/>
      <c r="V4200" s="45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 s="45"/>
      <c r="T4201"/>
      <c r="U4201"/>
      <c r="V4201" s="45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 s="45"/>
      <c r="T4202"/>
      <c r="U4202"/>
      <c r="V4202" s="45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 s="45"/>
      <c r="T4203"/>
      <c r="U4203"/>
      <c r="V4203" s="45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 s="45"/>
      <c r="T4204"/>
      <c r="U4204"/>
      <c r="V4204" s="45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 s="45"/>
      <c r="T4205"/>
      <c r="U4205"/>
      <c r="V4205" s="4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 s="45"/>
      <c r="T4206"/>
      <c r="U4206"/>
      <c r="V4206" s="45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 s="45"/>
      <c r="T4207"/>
      <c r="U4207"/>
      <c r="V4207" s="45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 s="45"/>
      <c r="T4208"/>
      <c r="U4208"/>
      <c r="V4208" s="45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 s="45"/>
      <c r="T4209"/>
      <c r="U4209"/>
      <c r="V4209" s="45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 s="45"/>
      <c r="T4210"/>
      <c r="U4210"/>
      <c r="V4210" s="45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 s="45"/>
      <c r="T4211"/>
      <c r="U4211"/>
      <c r="V4211" s="45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 s="45"/>
      <c r="T4212"/>
      <c r="U4212"/>
      <c r="V4212" s="45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 s="45"/>
      <c r="T4213"/>
      <c r="U4213"/>
      <c r="V4213" s="45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 s="45"/>
      <c r="T4214"/>
      <c r="U4214"/>
      <c r="V4214" s="45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 s="45"/>
      <c r="T4215"/>
      <c r="U4215"/>
      <c r="V4215" s="4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 s="45"/>
      <c r="T4216"/>
      <c r="U4216"/>
      <c r="V4216" s="45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 s="45"/>
      <c r="T4217"/>
      <c r="U4217"/>
      <c r="V4217" s="45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 s="45"/>
      <c r="T4218"/>
      <c r="U4218"/>
      <c r="V4218" s="45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 s="45"/>
      <c r="T4219"/>
      <c r="U4219"/>
      <c r="V4219" s="45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 s="45"/>
      <c r="T4220"/>
      <c r="U4220"/>
      <c r="V4220" s="45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 s="45"/>
      <c r="T4221"/>
      <c r="U4221"/>
      <c r="V4221" s="45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 s="45"/>
      <c r="T4222"/>
      <c r="U4222"/>
      <c r="V4222" s="45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 s="45"/>
      <c r="T4223"/>
      <c r="U4223"/>
      <c r="V4223" s="45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 s="45"/>
      <c r="T4224"/>
      <c r="U4224"/>
      <c r="V4224" s="45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 s="45"/>
      <c r="T4225"/>
      <c r="U4225"/>
      <c r="V4225" s="4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 s="45"/>
      <c r="T4226"/>
      <c r="U4226"/>
      <c r="V4226" s="45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 s="45"/>
      <c r="T4227"/>
      <c r="U4227"/>
      <c r="V4227" s="45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 s="45"/>
      <c r="T4228"/>
      <c r="U4228"/>
      <c r="V4228" s="45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 s="45"/>
      <c r="T4229"/>
      <c r="U4229"/>
      <c r="V4229" s="45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 s="45"/>
      <c r="T4230"/>
      <c r="U4230"/>
      <c r="V4230" s="45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 s="45"/>
      <c r="T4231"/>
      <c r="U4231"/>
      <c r="V4231" s="45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 s="45"/>
      <c r="T4232"/>
      <c r="U4232"/>
      <c r="V4232" s="45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 s="45"/>
      <c r="T4233"/>
      <c r="U4233"/>
      <c r="V4233" s="45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 s="45"/>
      <c r="T4234"/>
      <c r="U4234"/>
      <c r="V4234" s="45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 s="45"/>
      <c r="T4235"/>
      <c r="U4235"/>
      <c r="V4235" s="4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 s="45"/>
      <c r="T4236"/>
      <c r="U4236"/>
      <c r="V4236" s="45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 s="45"/>
      <c r="T4237"/>
      <c r="U4237"/>
      <c r="V4237" s="45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 s="45"/>
      <c r="T4238"/>
      <c r="U4238"/>
      <c r="V4238" s="45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 s="45"/>
      <c r="T4239"/>
      <c r="U4239"/>
      <c r="V4239" s="45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 s="45"/>
      <c r="T4240"/>
      <c r="U4240"/>
      <c r="V4240" s="45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 s="45"/>
      <c r="T4241"/>
      <c r="U4241"/>
      <c r="V4241" s="45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 s="45"/>
      <c r="T4242"/>
      <c r="U4242"/>
      <c r="V4242" s="45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 s="45"/>
      <c r="T4243"/>
      <c r="U4243"/>
      <c r="V4243" s="45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 s="45"/>
      <c r="T4244"/>
      <c r="U4244"/>
      <c r="V4244" s="45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 s="45"/>
      <c r="T4245"/>
      <c r="U4245"/>
      <c r="V4245" s="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 s="45"/>
      <c r="T4246"/>
      <c r="U4246"/>
      <c r="V4246" s="45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 s="45"/>
      <c r="T4247"/>
      <c r="U4247"/>
      <c r="V4247" s="45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 s="45"/>
      <c r="T4248"/>
      <c r="U4248"/>
      <c r="V4248" s="45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 s="45"/>
      <c r="T4249"/>
      <c r="U4249"/>
      <c r="V4249" s="45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 s="45"/>
      <c r="T4250"/>
      <c r="U4250"/>
      <c r="V4250" s="45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 s="45"/>
      <c r="T4251"/>
      <c r="U4251"/>
      <c r="V4251" s="45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 s="45"/>
      <c r="T4252"/>
      <c r="U4252"/>
      <c r="V4252" s="45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 s="45"/>
      <c r="T4253"/>
      <c r="U4253"/>
      <c r="V4253" s="45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 s="45"/>
      <c r="T4254"/>
      <c r="U4254"/>
      <c r="V4254" s="45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 s="45"/>
      <c r="T4255"/>
      <c r="U4255"/>
      <c r="V4255" s="4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 s="45"/>
      <c r="T4256"/>
      <c r="U4256"/>
      <c r="V4256" s="45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 s="45"/>
      <c r="T4257"/>
      <c r="U4257"/>
      <c r="V4257" s="45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 s="45"/>
      <c r="T4258"/>
      <c r="U4258"/>
      <c r="V4258" s="45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 s="45"/>
      <c r="T4259"/>
      <c r="U4259"/>
      <c r="V4259" s="45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 s="45"/>
      <c r="T4260"/>
      <c r="U4260"/>
      <c r="V4260" s="45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 s="45"/>
      <c r="T4261"/>
      <c r="U4261"/>
      <c r="V4261" s="45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 s="45"/>
      <c r="T4262"/>
      <c r="U4262"/>
      <c r="V4262" s="45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 s="45"/>
      <c r="T4263"/>
      <c r="U4263"/>
      <c r="V4263" s="45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 s="45"/>
      <c r="T4264"/>
      <c r="U4264"/>
      <c r="V4264" s="45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 s="45"/>
      <c r="T4265"/>
      <c r="U4265"/>
      <c r="V4265" s="4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 s="45"/>
      <c r="T4266"/>
      <c r="U4266"/>
      <c r="V4266" s="45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 s="45"/>
      <c r="T4267"/>
      <c r="U4267"/>
      <c r="V4267" s="45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 s="45"/>
      <c r="T4268"/>
      <c r="U4268"/>
      <c r="V4268" s="45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 s="45"/>
      <c r="T4269"/>
      <c r="U4269"/>
      <c r="V4269" s="45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 s="45"/>
      <c r="T4270"/>
      <c r="U4270"/>
      <c r="V4270" s="45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 s="45"/>
      <c r="T4271"/>
      <c r="U4271"/>
      <c r="V4271" s="45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 s="45"/>
      <c r="T4272"/>
      <c r="U4272"/>
      <c r="V4272" s="45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 s="45"/>
      <c r="T4273"/>
      <c r="U4273"/>
      <c r="V4273" s="45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 s="45"/>
      <c r="T4274"/>
      <c r="U4274"/>
      <c r="V4274" s="45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 s="45"/>
      <c r="T4275"/>
      <c r="U4275"/>
      <c r="V4275" s="4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 s="45"/>
      <c r="T4276"/>
      <c r="U4276"/>
      <c r="V4276" s="45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 s="45"/>
      <c r="T4277"/>
      <c r="U4277"/>
      <c r="V4277" s="45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 s="45"/>
      <c r="T4278"/>
      <c r="U4278"/>
      <c r="V4278" s="45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 s="45"/>
      <c r="T4279"/>
      <c r="U4279"/>
      <c r="V4279" s="45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 s="45"/>
      <c r="T4280"/>
      <c r="U4280"/>
      <c r="V4280" s="45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 s="45"/>
      <c r="T4281"/>
      <c r="U4281"/>
      <c r="V4281" s="45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 s="45"/>
      <c r="T4282"/>
      <c r="U4282"/>
      <c r="V4282" s="45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 s="45"/>
      <c r="T4283"/>
      <c r="U4283"/>
      <c r="V4283" s="45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 s="45"/>
      <c r="T4284"/>
      <c r="U4284"/>
      <c r="V4284" s="45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 s="45"/>
      <c r="T4285"/>
      <c r="U4285"/>
      <c r="V4285" s="4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 s="45"/>
      <c r="T4286"/>
      <c r="U4286"/>
      <c r="V4286" s="45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 s="45"/>
      <c r="T4287"/>
      <c r="U4287"/>
      <c r="V4287" s="45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 s="45"/>
      <c r="T4288"/>
      <c r="U4288"/>
      <c r="V4288" s="45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 s="45"/>
      <c r="T4289"/>
      <c r="U4289"/>
      <c r="V4289" s="45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 s="45"/>
      <c r="T4290"/>
      <c r="U4290"/>
      <c r="V4290" s="45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 s="45"/>
      <c r="T4291"/>
      <c r="U4291"/>
      <c r="V4291" s="45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 s="45"/>
      <c r="T4292"/>
      <c r="U4292"/>
      <c r="V4292" s="45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 s="45"/>
      <c r="T4293"/>
      <c r="U4293"/>
      <c r="V4293" s="45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 s="45"/>
      <c r="T4294"/>
      <c r="U4294"/>
      <c r="V4294" s="45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 s="45"/>
      <c r="T4295"/>
      <c r="U4295"/>
      <c r="V4295" s="4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 s="45"/>
      <c r="T4296"/>
      <c r="U4296"/>
      <c r="V4296" s="45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 s="45"/>
      <c r="T4297"/>
      <c r="U4297"/>
      <c r="V4297" s="45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 s="45"/>
      <c r="T4298"/>
      <c r="U4298"/>
      <c r="V4298" s="45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 s="45"/>
      <c r="T4299"/>
      <c r="U4299"/>
      <c r="V4299" s="45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 s="45"/>
      <c r="T4300"/>
      <c r="U4300"/>
      <c r="V4300" s="45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 s="45"/>
      <c r="T4301"/>
      <c r="U4301"/>
      <c r="V4301" s="45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 s="45"/>
      <c r="T4302"/>
      <c r="U4302"/>
      <c r="V4302" s="45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 s="45"/>
      <c r="T4303"/>
      <c r="U4303"/>
      <c r="V4303" s="45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 s="45"/>
      <c r="T4304"/>
      <c r="U4304"/>
      <c r="V4304" s="45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 s="45"/>
      <c r="T4305"/>
      <c r="U4305"/>
      <c r="V4305" s="4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 s="45"/>
      <c r="T4306"/>
      <c r="U4306"/>
      <c r="V4306" s="45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 s="45"/>
      <c r="T4307"/>
      <c r="U4307"/>
      <c r="V4307" s="45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 s="45"/>
      <c r="T4308"/>
      <c r="U4308"/>
      <c r="V4308" s="45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 s="45"/>
      <c r="T4309"/>
      <c r="U4309"/>
      <c r="V4309" s="45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 s="45"/>
      <c r="T4310"/>
      <c r="U4310"/>
      <c r="V4310" s="45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 s="45"/>
      <c r="T4311"/>
      <c r="U4311"/>
      <c r="V4311" s="45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 s="45"/>
      <c r="T4312"/>
      <c r="U4312"/>
      <c r="V4312" s="45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 s="45"/>
      <c r="T4313"/>
      <c r="U4313"/>
      <c r="V4313" s="45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 s="45"/>
      <c r="T4314"/>
      <c r="U4314"/>
      <c r="V4314" s="45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 s="45"/>
      <c r="T4315"/>
      <c r="U4315"/>
      <c r="V4315" s="4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 s="45"/>
      <c r="T4316"/>
      <c r="U4316"/>
      <c r="V4316" s="45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 s="45"/>
      <c r="T4317"/>
      <c r="U4317"/>
      <c r="V4317" s="45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 s="45"/>
      <c r="T4318"/>
      <c r="U4318"/>
      <c r="V4318" s="45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 s="45"/>
      <c r="T4319"/>
      <c r="U4319"/>
      <c r="V4319" s="45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 s="45"/>
      <c r="T4320"/>
      <c r="U4320"/>
      <c r="V4320" s="45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 s="45"/>
      <c r="T4321"/>
      <c r="U4321"/>
      <c r="V4321" s="45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 s="45"/>
      <c r="T4322"/>
      <c r="U4322"/>
      <c r="V4322" s="45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 s="45"/>
      <c r="T4323"/>
      <c r="U4323"/>
      <c r="V4323" s="45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 s="45"/>
      <c r="T4324"/>
      <c r="U4324"/>
      <c r="V4324" s="45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 s="45"/>
      <c r="T4325"/>
      <c r="U4325"/>
      <c r="V4325" s="4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 s="45"/>
      <c r="T4326"/>
      <c r="U4326"/>
      <c r="V4326" s="45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 s="45"/>
      <c r="T4327"/>
      <c r="U4327"/>
      <c r="V4327" s="45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 s="45"/>
      <c r="T4328"/>
      <c r="U4328"/>
      <c r="V4328" s="45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 s="45"/>
      <c r="T4329"/>
      <c r="U4329"/>
      <c r="V4329" s="45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 s="45"/>
      <c r="T4330"/>
      <c r="U4330"/>
      <c r="V4330" s="45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 s="45"/>
      <c r="T4331"/>
      <c r="U4331"/>
      <c r="V4331" s="45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 s="45"/>
      <c r="T4332"/>
      <c r="U4332"/>
      <c r="V4332" s="45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 s="45"/>
      <c r="T4333"/>
      <c r="U4333"/>
      <c r="V4333" s="45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 s="45"/>
      <c r="T4334"/>
      <c r="U4334"/>
      <c r="V4334" s="45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 s="45"/>
      <c r="T4335"/>
      <c r="U4335"/>
      <c r="V4335" s="4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 s="45"/>
      <c r="T4336"/>
      <c r="U4336"/>
      <c r="V4336" s="45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 s="45"/>
      <c r="T4337"/>
      <c r="U4337"/>
      <c r="V4337" s="45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 s="45"/>
      <c r="T4338"/>
      <c r="U4338"/>
      <c r="V4338" s="45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 s="45"/>
      <c r="T4339"/>
      <c r="U4339"/>
      <c r="V4339" s="45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 s="45"/>
      <c r="T4340"/>
      <c r="U4340"/>
      <c r="V4340" s="45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 s="45"/>
      <c r="T4341"/>
      <c r="U4341"/>
      <c r="V4341" s="45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 s="45"/>
      <c r="T4342"/>
      <c r="U4342"/>
      <c r="V4342" s="45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 s="45"/>
      <c r="T4343"/>
      <c r="U4343"/>
      <c r="V4343" s="45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 s="45"/>
      <c r="T4344"/>
      <c r="U4344"/>
      <c r="V4344" s="45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 s="45"/>
      <c r="T4345"/>
      <c r="U4345"/>
      <c r="V4345" s="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 s="45"/>
      <c r="T4346"/>
      <c r="U4346"/>
      <c r="V4346" s="45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 s="45"/>
      <c r="T4347"/>
      <c r="U4347"/>
      <c r="V4347" s="45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 s="45"/>
      <c r="T4348"/>
      <c r="U4348"/>
      <c r="V4348" s="45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 s="45"/>
      <c r="T4349"/>
      <c r="U4349"/>
      <c r="V4349" s="45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 s="45"/>
      <c r="T4350"/>
      <c r="U4350"/>
      <c r="V4350" s="45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 s="45"/>
      <c r="T4351"/>
      <c r="U4351"/>
      <c r="V4351" s="45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 s="45"/>
      <c r="T4352"/>
      <c r="U4352"/>
      <c r="V4352" s="45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 s="45"/>
      <c r="T4353"/>
      <c r="U4353"/>
      <c r="V4353" s="45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 s="45"/>
      <c r="T4354"/>
      <c r="U4354"/>
      <c r="V4354" s="45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 s="45"/>
      <c r="T4355"/>
      <c r="U4355"/>
      <c r="V4355" s="4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 s="45"/>
      <c r="T4356"/>
      <c r="U4356"/>
      <c r="V4356" s="45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 s="45"/>
      <c r="T4357"/>
      <c r="U4357"/>
      <c r="V4357" s="45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 s="45"/>
      <c r="T4358"/>
      <c r="U4358"/>
      <c r="V4358" s="45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 s="45"/>
      <c r="T4359"/>
      <c r="U4359"/>
      <c r="V4359" s="45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 s="45"/>
      <c r="T4360"/>
      <c r="U4360"/>
      <c r="V4360" s="45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 s="45"/>
      <c r="T4361"/>
      <c r="U4361"/>
      <c r="V4361" s="45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 s="45"/>
      <c r="T4362"/>
      <c r="U4362"/>
      <c r="V4362" s="45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 s="45"/>
      <c r="T4363"/>
      <c r="U4363"/>
      <c r="V4363" s="45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 s="45"/>
      <c r="T4364"/>
      <c r="U4364"/>
      <c r="V4364" s="45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 s="45"/>
      <c r="T4365"/>
      <c r="U4365"/>
      <c r="V4365" s="4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 s="45"/>
      <c r="T4366"/>
      <c r="U4366"/>
      <c r="V4366" s="45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 s="45"/>
      <c r="T4367"/>
      <c r="U4367"/>
      <c r="V4367" s="45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 s="45"/>
      <c r="T4368"/>
      <c r="U4368"/>
      <c r="V4368" s="45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 s="45"/>
      <c r="T4369"/>
      <c r="U4369"/>
      <c r="V4369" s="45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 s="45"/>
      <c r="T4370"/>
      <c r="U4370"/>
      <c r="V4370" s="45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 s="45"/>
      <c r="T4371"/>
      <c r="U4371"/>
      <c r="V4371" s="45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 s="45"/>
      <c r="T4372"/>
      <c r="U4372"/>
      <c r="V4372" s="45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 s="45"/>
      <c r="T4373"/>
      <c r="U4373"/>
      <c r="V4373" s="45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 s="45"/>
      <c r="T4374"/>
      <c r="U4374"/>
      <c r="V4374" s="45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 s="45"/>
      <c r="T4375"/>
      <c r="U4375"/>
      <c r="V4375" s="4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 s="45"/>
      <c r="T4376"/>
      <c r="U4376"/>
      <c r="V4376" s="45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 s="45"/>
      <c r="T4377"/>
      <c r="U4377"/>
      <c r="V4377" s="45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 s="45"/>
      <c r="T4378"/>
      <c r="U4378"/>
      <c r="V4378" s="45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 s="45"/>
      <c r="T4379"/>
      <c r="U4379"/>
      <c r="V4379" s="45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 s="45"/>
      <c r="T4380"/>
      <c r="U4380"/>
      <c r="V4380" s="45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 s="45"/>
      <c r="T4381"/>
      <c r="U4381"/>
      <c r="V4381" s="45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 s="45"/>
      <c r="T4382"/>
      <c r="U4382"/>
      <c r="V4382" s="45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 s="45"/>
      <c r="T4383"/>
      <c r="U4383"/>
      <c r="V4383" s="45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 s="45"/>
      <c r="T4384"/>
      <c r="U4384"/>
      <c r="V4384" s="45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 s="45"/>
      <c r="T4385"/>
      <c r="U4385"/>
      <c r="V4385" s="4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 s="45"/>
      <c r="T4386"/>
      <c r="U4386"/>
      <c r="V4386" s="45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 s="45"/>
      <c r="T4387"/>
      <c r="U4387"/>
      <c r="V4387" s="45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 s="45"/>
      <c r="T4388"/>
      <c r="U4388"/>
      <c r="V4388" s="45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 s="45"/>
      <c r="T4389"/>
      <c r="U4389"/>
      <c r="V4389" s="45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 s="45"/>
      <c r="T4390"/>
      <c r="U4390"/>
      <c r="V4390" s="45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 s="45"/>
      <c r="T4391"/>
      <c r="U4391"/>
      <c r="V4391" s="45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 s="45"/>
      <c r="T4392"/>
      <c r="U4392"/>
      <c r="V4392" s="45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 s="45"/>
      <c r="T4393"/>
      <c r="U4393"/>
      <c r="V4393" s="45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 s="45"/>
      <c r="T4394"/>
      <c r="U4394"/>
      <c r="V4394" s="45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 s="45"/>
      <c r="T4395"/>
      <c r="U4395"/>
      <c r="V4395" s="4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 s="45"/>
      <c r="T4396"/>
      <c r="U4396"/>
      <c r="V4396" s="45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 s="45"/>
      <c r="T4397"/>
      <c r="U4397"/>
      <c r="V4397" s="45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 s="45"/>
      <c r="T4398"/>
      <c r="U4398"/>
      <c r="V4398" s="45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 s="45"/>
      <c r="T4399"/>
      <c r="U4399"/>
      <c r="V4399" s="45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 s="45"/>
      <c r="T4400"/>
      <c r="U4400"/>
      <c r="V4400" s="45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 s="45"/>
      <c r="T4401"/>
      <c r="U4401"/>
      <c r="V4401" s="45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 s="45"/>
      <c r="T4402"/>
      <c r="U4402"/>
      <c r="V4402" s="45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 s="45"/>
      <c r="T4403"/>
      <c r="U4403"/>
      <c r="V4403" s="45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 s="45"/>
      <c r="T4404"/>
      <c r="U4404"/>
      <c r="V4404" s="45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 s="45"/>
      <c r="T4405"/>
      <c r="U4405"/>
      <c r="V4405" s="4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 s="45"/>
      <c r="T4406"/>
      <c r="U4406"/>
      <c r="V4406" s="45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 s="45"/>
      <c r="T4407"/>
      <c r="U4407"/>
      <c r="V4407" s="45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 s="45"/>
      <c r="T4408"/>
      <c r="U4408"/>
      <c r="V4408" s="45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 s="45"/>
      <c r="T4409"/>
      <c r="U4409"/>
      <c r="V4409" s="45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 s="45"/>
      <c r="T4410"/>
      <c r="U4410"/>
      <c r="V4410" s="45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 s="45"/>
      <c r="T4411"/>
      <c r="U4411"/>
      <c r="V4411" s="45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 s="45"/>
      <c r="T4412"/>
      <c r="U4412"/>
      <c r="V4412" s="45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 s="45"/>
      <c r="T4413"/>
      <c r="U4413"/>
      <c r="V4413" s="45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 s="45"/>
      <c r="T4414"/>
      <c r="U4414"/>
      <c r="V4414" s="45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 s="45"/>
      <c r="T4415"/>
      <c r="U4415"/>
      <c r="V4415" s="4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 s="45"/>
      <c r="T4416"/>
      <c r="U4416"/>
      <c r="V4416" s="45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 s="45"/>
      <c r="T4417"/>
      <c r="U4417"/>
      <c r="V4417" s="45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 s="45"/>
      <c r="T4418"/>
      <c r="U4418"/>
      <c r="V4418" s="45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 s="45"/>
      <c r="T4419"/>
      <c r="U4419"/>
      <c r="V4419" s="45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 s="45"/>
      <c r="T4420"/>
      <c r="U4420"/>
      <c r="V4420" s="45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 s="45"/>
      <c r="T4421"/>
      <c r="U4421"/>
      <c r="V4421" s="45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 s="45"/>
      <c r="T4422"/>
      <c r="U4422"/>
      <c r="V4422" s="45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 s="45"/>
      <c r="T4423"/>
      <c r="U4423"/>
      <c r="V4423" s="45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 s="45"/>
      <c r="T4424"/>
      <c r="U4424"/>
      <c r="V4424" s="45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 s="45"/>
      <c r="T4425"/>
      <c r="U4425"/>
      <c r="V4425" s="4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 s="45"/>
      <c r="T4426"/>
      <c r="U4426"/>
      <c r="V4426" s="45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 s="45"/>
      <c r="T4427"/>
      <c r="U4427"/>
      <c r="V4427" s="45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 s="45"/>
      <c r="T4428"/>
      <c r="U4428"/>
      <c r="V4428" s="45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 s="45"/>
      <c r="T4429"/>
      <c r="U4429"/>
      <c r="V4429" s="45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 s="45"/>
      <c r="T4430"/>
      <c r="U4430"/>
      <c r="V4430" s="45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 s="45"/>
      <c r="T4431"/>
      <c r="U4431"/>
      <c r="V4431" s="45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 s="45"/>
      <c r="T4432"/>
      <c r="U4432"/>
      <c r="V4432" s="45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 s="45"/>
      <c r="T4433"/>
      <c r="U4433"/>
      <c r="V4433" s="45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 s="45"/>
      <c r="T4434"/>
      <c r="U4434"/>
      <c r="V4434" s="45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 s="45"/>
      <c r="T4435"/>
      <c r="U4435"/>
      <c r="V4435" s="4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 s="45"/>
      <c r="T4436"/>
      <c r="U4436"/>
      <c r="V4436" s="45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 s="45"/>
      <c r="T4437"/>
      <c r="U4437"/>
      <c r="V4437" s="45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 s="45"/>
      <c r="T4438"/>
      <c r="U4438"/>
      <c r="V4438" s="45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 s="45"/>
      <c r="T4439"/>
      <c r="U4439"/>
      <c r="V4439" s="45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 s="45"/>
      <c r="T4440"/>
      <c r="U4440"/>
      <c r="V4440" s="45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 s="45"/>
      <c r="T4441"/>
      <c r="U4441"/>
      <c r="V4441" s="45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 s="45"/>
      <c r="T4442"/>
      <c r="U4442"/>
      <c r="V4442" s="45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 s="45"/>
      <c r="T4443"/>
      <c r="U4443"/>
      <c r="V4443" s="45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 s="45"/>
      <c r="T4444"/>
      <c r="U4444"/>
      <c r="V4444" s="45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 s="45"/>
      <c r="T4445"/>
      <c r="U4445"/>
      <c r="V4445" s="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 s="45"/>
      <c r="T4446"/>
      <c r="U4446"/>
      <c r="V4446" s="45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 s="45"/>
      <c r="T4447"/>
      <c r="U4447"/>
      <c r="V4447" s="45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 s="45"/>
      <c r="T4448"/>
      <c r="U4448"/>
      <c r="V4448" s="45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 s="45"/>
      <c r="T4449"/>
      <c r="U4449"/>
      <c r="V4449" s="45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 s="45"/>
      <c r="T4450"/>
      <c r="U4450"/>
      <c r="V4450" s="45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 s="45"/>
      <c r="T4451"/>
      <c r="U4451"/>
      <c r="V4451" s="45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 s="45"/>
      <c r="T4452"/>
      <c r="U4452"/>
      <c r="V4452" s="45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 s="45"/>
      <c r="T4453"/>
      <c r="U4453"/>
      <c r="V4453" s="45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 s="45"/>
      <c r="T4454"/>
      <c r="U4454"/>
      <c r="V4454" s="45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 s="45"/>
      <c r="T4455"/>
      <c r="U4455"/>
      <c r="V4455" s="4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 s="45"/>
      <c r="T4456"/>
      <c r="U4456"/>
      <c r="V4456" s="45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 s="45"/>
      <c r="T4457"/>
      <c r="U4457"/>
      <c r="V4457" s="45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 s="45"/>
      <c r="T4458"/>
      <c r="U4458"/>
      <c r="V4458" s="45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 s="45"/>
      <c r="T4459"/>
      <c r="U4459"/>
      <c r="V4459" s="45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 s="45"/>
      <c r="T4460"/>
      <c r="U4460"/>
      <c r="V4460" s="45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 s="45"/>
      <c r="T4461"/>
      <c r="U4461"/>
      <c r="V4461" s="45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 s="45"/>
      <c r="T4462"/>
      <c r="U4462"/>
      <c r="V4462" s="45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 s="45"/>
      <c r="T4463"/>
      <c r="U4463"/>
      <c r="V4463" s="45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 s="45"/>
      <c r="T4464"/>
      <c r="U4464"/>
      <c r="V4464" s="45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 s="45"/>
      <c r="T4465"/>
      <c r="U4465"/>
      <c r="V4465" s="4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 s="45"/>
      <c r="T4466"/>
      <c r="U4466"/>
      <c r="V4466" s="45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 s="45"/>
      <c r="T4467"/>
      <c r="U4467"/>
      <c r="V4467" s="45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 s="45"/>
      <c r="T4468"/>
      <c r="U4468"/>
      <c r="V4468" s="45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 s="45"/>
      <c r="T4469"/>
      <c r="U4469"/>
      <c r="V4469" s="45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 s="45"/>
      <c r="T4470"/>
      <c r="U4470"/>
      <c r="V4470" s="45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 s="45"/>
      <c r="T4471"/>
      <c r="U4471"/>
      <c r="V4471" s="45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 s="45"/>
      <c r="T4472"/>
      <c r="U4472"/>
      <c r="V4472" s="45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 s="45"/>
      <c r="T4473"/>
      <c r="U4473"/>
      <c r="V4473" s="45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 s="45"/>
      <c r="T4474"/>
      <c r="U4474"/>
      <c r="V4474" s="45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 s="45"/>
      <c r="T4475"/>
      <c r="U4475"/>
      <c r="V4475" s="4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 s="45"/>
      <c r="T4476"/>
      <c r="U4476"/>
      <c r="V4476" s="45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 s="45"/>
      <c r="T4477"/>
      <c r="U4477"/>
      <c r="V4477" s="45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 s="45"/>
      <c r="T4478"/>
      <c r="U4478"/>
      <c r="V4478" s="45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 s="45"/>
      <c r="T4479"/>
      <c r="U4479"/>
      <c r="V4479" s="45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 s="45"/>
      <c r="T4480"/>
      <c r="U4480"/>
      <c r="V4480" s="45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 s="45"/>
      <c r="T4481"/>
      <c r="U4481"/>
      <c r="V4481" s="45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 s="45"/>
      <c r="T4482"/>
      <c r="U4482"/>
      <c r="V4482" s="45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 s="45"/>
      <c r="T4483"/>
      <c r="U4483"/>
      <c r="V4483" s="45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 s="45"/>
      <c r="T4484"/>
      <c r="U4484"/>
      <c r="V4484" s="45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 s="45"/>
      <c r="T4485"/>
      <c r="U4485"/>
      <c r="V4485" s="4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 s="45"/>
      <c r="T4486"/>
      <c r="U4486"/>
      <c r="V4486" s="45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 s="45"/>
      <c r="T4487"/>
      <c r="U4487"/>
      <c r="V4487" s="45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 s="45"/>
      <c r="T4488"/>
      <c r="U4488"/>
      <c r="V4488" s="45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 s="45"/>
      <c r="T4489"/>
      <c r="U4489"/>
      <c r="V4489" s="45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 s="45"/>
      <c r="T4490"/>
      <c r="U4490"/>
      <c r="V4490" s="45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 s="45"/>
      <c r="T4491"/>
      <c r="U4491"/>
      <c r="V4491" s="45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 s="45"/>
      <c r="T4492"/>
      <c r="U4492"/>
      <c r="V4492" s="45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 s="45"/>
      <c r="T4493"/>
      <c r="U4493"/>
      <c r="V4493" s="45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 s="45"/>
      <c r="T4494"/>
      <c r="U4494"/>
      <c r="V4494" s="45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 s="45"/>
      <c r="T4495"/>
      <c r="U4495"/>
      <c r="V4495" s="4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 s="45"/>
      <c r="T4496"/>
      <c r="U4496"/>
      <c r="V4496" s="45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 s="45"/>
      <c r="T4497"/>
      <c r="U4497"/>
      <c r="V4497" s="45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 s="45"/>
      <c r="T4498"/>
      <c r="U4498"/>
      <c r="V4498" s="45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 s="45"/>
      <c r="T4499"/>
      <c r="U4499"/>
      <c r="V4499" s="45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 s="45"/>
      <c r="T4500"/>
      <c r="U4500"/>
      <c r="V4500" s="45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 s="45"/>
      <c r="T4501"/>
      <c r="U4501"/>
      <c r="V4501" s="45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 s="45"/>
      <c r="T4502"/>
      <c r="U4502"/>
      <c r="V4502" s="45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 s="45"/>
      <c r="T4503"/>
      <c r="U4503"/>
      <c r="V4503" s="45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 s="45"/>
      <c r="T4504"/>
      <c r="U4504"/>
      <c r="V4504" s="45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 s="45"/>
      <c r="T4505"/>
      <c r="U4505"/>
      <c r="V4505" s="4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 s="45"/>
      <c r="T4506"/>
      <c r="U4506"/>
      <c r="V4506" s="45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 s="45"/>
      <c r="T4507"/>
      <c r="U4507"/>
      <c r="V4507" s="45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 s="45"/>
      <c r="T4508"/>
      <c r="U4508"/>
      <c r="V4508" s="45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 s="45"/>
      <c r="T4509"/>
      <c r="U4509"/>
      <c r="V4509" s="45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 s="45"/>
      <c r="T4510"/>
      <c r="U4510"/>
      <c r="V4510" s="45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 s="45"/>
      <c r="T4511"/>
      <c r="U4511"/>
      <c r="V4511" s="45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 s="45"/>
      <c r="T4512"/>
      <c r="U4512"/>
      <c r="V4512" s="45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 s="45"/>
      <c r="T4513"/>
      <c r="U4513"/>
      <c r="V4513" s="45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 s="45"/>
      <c r="T4514"/>
      <c r="U4514"/>
      <c r="V4514" s="45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 s="45"/>
      <c r="T4515"/>
      <c r="U4515"/>
      <c r="V4515" s="4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 s="45"/>
      <c r="T4516"/>
      <c r="U4516"/>
      <c r="V4516" s="45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 s="45"/>
      <c r="T4517"/>
      <c r="U4517"/>
      <c r="V4517" s="45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 s="45"/>
      <c r="T4518"/>
      <c r="U4518"/>
      <c r="V4518" s="45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 s="45"/>
      <c r="T4519"/>
      <c r="U4519"/>
      <c r="V4519" s="45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 s="45"/>
      <c r="T4520"/>
      <c r="U4520"/>
      <c r="V4520" s="45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 s="45"/>
      <c r="T4521"/>
      <c r="U4521"/>
      <c r="V4521" s="45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 s="45"/>
      <c r="T4522"/>
      <c r="U4522"/>
      <c r="V4522" s="45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 s="45"/>
      <c r="T4523"/>
      <c r="U4523"/>
      <c r="V4523" s="45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 s="45"/>
      <c r="T4524"/>
      <c r="U4524"/>
      <c r="V4524" s="45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 s="45"/>
      <c r="T4525"/>
      <c r="U4525"/>
      <c r="V4525" s="4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 s="45"/>
      <c r="T4526"/>
      <c r="U4526"/>
      <c r="V4526" s="45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 s="45"/>
      <c r="T4527"/>
      <c r="U4527"/>
      <c r="V4527" s="45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 s="45"/>
      <c r="T4528"/>
      <c r="U4528"/>
      <c r="V4528" s="45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 s="45"/>
      <c r="T4529"/>
      <c r="U4529"/>
      <c r="V4529" s="45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 s="45"/>
      <c r="T4530"/>
      <c r="U4530"/>
      <c r="V4530" s="45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 s="45"/>
      <c r="T4531"/>
      <c r="U4531"/>
      <c r="V4531" s="45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 s="45"/>
      <c r="T4532"/>
      <c r="U4532"/>
      <c r="V4532" s="45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 s="45"/>
      <c r="T4533"/>
      <c r="U4533"/>
      <c r="V4533" s="45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 s="45"/>
      <c r="T4534"/>
      <c r="U4534"/>
      <c r="V4534" s="45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 s="45"/>
      <c r="T4535"/>
      <c r="U4535"/>
      <c r="V4535" s="4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 s="45"/>
      <c r="T4536"/>
      <c r="U4536"/>
      <c r="V4536" s="45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 s="45"/>
      <c r="T4537"/>
      <c r="U4537"/>
      <c r="V4537" s="45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 s="45"/>
      <c r="T4538"/>
      <c r="U4538"/>
      <c r="V4538" s="45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 s="45"/>
      <c r="T4539"/>
      <c r="U4539"/>
      <c r="V4539" s="45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 s="45"/>
      <c r="T4540"/>
      <c r="U4540"/>
      <c r="V4540" s="45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 s="45"/>
      <c r="T4541"/>
      <c r="U4541"/>
      <c r="V4541" s="45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 s="45"/>
      <c r="T4542"/>
      <c r="U4542"/>
      <c r="V4542" s="45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 s="45"/>
      <c r="T4543"/>
      <c r="U4543"/>
      <c r="V4543" s="45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 s="45"/>
      <c r="T4544"/>
      <c r="U4544"/>
      <c r="V4544" s="45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 s="45"/>
      <c r="T4545"/>
      <c r="U4545"/>
      <c r="V4545" s="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 s="45"/>
      <c r="T4546"/>
      <c r="U4546"/>
      <c r="V4546" s="45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 s="45"/>
      <c r="T4547"/>
      <c r="U4547"/>
      <c r="V4547" s="45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 s="45"/>
      <c r="T4548"/>
      <c r="U4548"/>
      <c r="V4548" s="45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 s="45"/>
      <c r="T4549"/>
      <c r="U4549"/>
      <c r="V4549" s="45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 s="45"/>
      <c r="T4550"/>
      <c r="U4550"/>
      <c r="V4550" s="45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 s="45"/>
      <c r="T4551"/>
      <c r="U4551"/>
      <c r="V4551" s="45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 s="45"/>
      <c r="T4552"/>
      <c r="U4552"/>
      <c r="V4552" s="45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 s="45"/>
      <c r="T4553"/>
      <c r="U4553"/>
      <c r="V4553" s="45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 s="45"/>
      <c r="T4554"/>
      <c r="U4554"/>
      <c r="V4554" s="45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 s="45"/>
      <c r="T4555"/>
      <c r="U4555"/>
      <c r="V4555" s="4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 s="45"/>
      <c r="T4556"/>
      <c r="U4556"/>
      <c r="V4556" s="45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 s="45"/>
      <c r="T4557"/>
      <c r="U4557"/>
      <c r="V4557" s="45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 s="45"/>
      <c r="T4558"/>
      <c r="U4558"/>
      <c r="V4558" s="45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 s="45"/>
      <c r="T4559"/>
      <c r="U4559"/>
      <c r="V4559" s="45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 s="45"/>
      <c r="T4560"/>
      <c r="U4560"/>
      <c r="V4560" s="45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 s="45"/>
      <c r="T4561"/>
      <c r="U4561"/>
      <c r="V4561" s="45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 s="45"/>
      <c r="T4562"/>
      <c r="U4562"/>
      <c r="V4562" s="45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 s="45"/>
      <c r="T4563"/>
      <c r="U4563"/>
      <c r="V4563" s="45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 s="45"/>
      <c r="T4564"/>
      <c r="U4564"/>
      <c r="V4564" s="45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 s="45"/>
      <c r="T4565"/>
      <c r="U4565"/>
      <c r="V4565" s="4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 s="45"/>
      <c r="T4566"/>
      <c r="U4566"/>
      <c r="V4566" s="45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 s="45"/>
      <c r="T4567"/>
      <c r="U4567"/>
      <c r="V4567" s="45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 s="45"/>
      <c r="T4568"/>
      <c r="U4568"/>
      <c r="V4568" s="45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 s="45"/>
      <c r="T4569"/>
      <c r="U4569"/>
      <c r="V4569" s="45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 s="45"/>
      <c r="T4570"/>
      <c r="U4570"/>
      <c r="V4570" s="45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 s="45"/>
      <c r="T4571"/>
      <c r="U4571"/>
      <c r="V4571" s="45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 s="45"/>
      <c r="T4572"/>
      <c r="U4572"/>
      <c r="V4572" s="45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 s="45"/>
      <c r="T4573"/>
      <c r="U4573"/>
      <c r="V4573" s="45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 s="45"/>
      <c r="T4574"/>
      <c r="U4574"/>
      <c r="V4574" s="45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 s="45"/>
      <c r="T4575"/>
      <c r="U4575"/>
      <c r="V4575" s="4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 s="45"/>
      <c r="T4576"/>
      <c r="U4576"/>
      <c r="V4576" s="45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 s="45"/>
      <c r="T4577"/>
      <c r="U4577"/>
      <c r="V4577" s="45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 s="45"/>
      <c r="T4578"/>
      <c r="U4578"/>
      <c r="V4578" s="45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 s="45"/>
      <c r="T4579"/>
      <c r="U4579"/>
      <c r="V4579" s="45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 s="45"/>
      <c r="T4580"/>
      <c r="U4580"/>
      <c r="V4580" s="45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 s="45"/>
      <c r="T4581"/>
      <c r="U4581"/>
      <c r="V4581" s="45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 s="45"/>
      <c r="T4582"/>
      <c r="U4582"/>
      <c r="V4582" s="45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 s="45"/>
      <c r="T4583"/>
      <c r="U4583"/>
      <c r="V4583" s="45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 s="45"/>
      <c r="T4584"/>
      <c r="U4584"/>
      <c r="V4584" s="45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 s="45"/>
      <c r="T4585"/>
      <c r="U4585"/>
      <c r="V4585" s="4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 s="45"/>
      <c r="T4586"/>
      <c r="U4586"/>
      <c r="V4586" s="45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 s="45"/>
      <c r="T4587"/>
      <c r="U4587"/>
      <c r="V4587" s="45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 s="45"/>
      <c r="T4588"/>
      <c r="U4588"/>
      <c r="V4588" s="45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 s="45"/>
      <c r="T4589"/>
      <c r="U4589"/>
      <c r="V4589" s="45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 s="45"/>
      <c r="T4590"/>
      <c r="U4590"/>
      <c r="V4590" s="45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 s="45"/>
      <c r="T4591"/>
      <c r="U4591"/>
      <c r="V4591" s="45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 s="45"/>
      <c r="T4592"/>
      <c r="U4592"/>
      <c r="V4592" s="45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 s="45"/>
      <c r="T4593"/>
      <c r="U4593"/>
      <c r="V4593" s="45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 s="45"/>
      <c r="T4594"/>
      <c r="U4594"/>
      <c r="V4594" s="45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 s="45"/>
      <c r="T4595"/>
      <c r="U4595"/>
      <c r="V4595" s="4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 s="45"/>
      <c r="T4596"/>
      <c r="U4596"/>
      <c r="V4596" s="45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 s="45"/>
      <c r="T4597"/>
      <c r="U4597"/>
      <c r="V4597" s="45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 s="45"/>
      <c r="T4598"/>
      <c r="U4598"/>
      <c r="V4598" s="45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 s="45"/>
      <c r="T4599"/>
      <c r="U4599"/>
      <c r="V4599" s="45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 s="45"/>
      <c r="T4600"/>
      <c r="U4600"/>
      <c r="V4600" s="45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 s="45"/>
      <c r="T4601"/>
      <c r="U4601"/>
      <c r="V4601" s="45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 s="45"/>
      <c r="T4602"/>
      <c r="U4602"/>
      <c r="V4602" s="45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 s="45"/>
      <c r="T4603"/>
      <c r="U4603"/>
      <c r="V4603" s="45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 s="45"/>
      <c r="T4604"/>
      <c r="U4604"/>
      <c r="V4604" s="45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 s="45"/>
      <c r="T4605"/>
      <c r="U4605"/>
      <c r="V4605" s="4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 s="45"/>
      <c r="T4606"/>
      <c r="U4606"/>
      <c r="V4606" s="45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 s="45"/>
      <c r="T4607"/>
      <c r="U4607"/>
      <c r="V4607" s="45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 s="45"/>
      <c r="T4608"/>
      <c r="U4608"/>
      <c r="V4608" s="45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 s="45"/>
      <c r="T4609"/>
      <c r="U4609"/>
      <c r="V4609" s="45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 s="45"/>
      <c r="T4610"/>
      <c r="U4610"/>
      <c r="V4610" s="45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 s="45"/>
      <c r="T4611"/>
      <c r="U4611"/>
      <c r="V4611" s="45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 s="45"/>
      <c r="T4612"/>
      <c r="U4612"/>
      <c r="V4612" s="45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 s="45"/>
      <c r="T4613"/>
      <c r="U4613"/>
      <c r="V4613" s="45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 s="45"/>
      <c r="T4614"/>
      <c r="U4614"/>
      <c r="V4614" s="45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 s="45"/>
      <c r="T4615"/>
      <c r="U4615"/>
      <c r="V4615" s="4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 s="45"/>
      <c r="T4616"/>
      <c r="U4616"/>
      <c r="V4616" s="45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 s="45"/>
      <c r="T4617"/>
      <c r="U4617"/>
      <c r="V4617" s="45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 s="45"/>
      <c r="T4618"/>
      <c r="U4618"/>
      <c r="V4618" s="45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 s="45"/>
      <c r="T4619"/>
      <c r="U4619"/>
      <c r="V4619" s="45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 s="45"/>
      <c r="T4620"/>
      <c r="U4620"/>
      <c r="V4620" s="45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 s="45"/>
      <c r="T4621"/>
      <c r="U4621"/>
      <c r="V4621" s="45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 s="45"/>
      <c r="T4622"/>
      <c r="U4622"/>
      <c r="V4622" s="45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 s="45"/>
      <c r="T4623"/>
      <c r="U4623"/>
      <c r="V4623" s="45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 s="45"/>
      <c r="T4624"/>
      <c r="U4624"/>
      <c r="V4624" s="45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 s="45"/>
      <c r="T4625"/>
      <c r="U4625"/>
      <c r="V4625" s="4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 s="45"/>
      <c r="T4626"/>
      <c r="U4626"/>
      <c r="V4626" s="45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 s="45"/>
      <c r="T4627"/>
      <c r="U4627"/>
      <c r="V4627" s="45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 s="45"/>
      <c r="T4628"/>
      <c r="U4628"/>
      <c r="V4628" s="45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 s="45"/>
      <c r="T4629"/>
      <c r="U4629"/>
      <c r="V4629" s="45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 s="45"/>
      <c r="T4630"/>
      <c r="U4630"/>
      <c r="V4630" s="45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 s="45"/>
      <c r="T4631"/>
      <c r="U4631"/>
      <c r="V4631" s="45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 s="45"/>
      <c r="T4632"/>
      <c r="U4632"/>
      <c r="V4632" s="45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 s="45"/>
      <c r="T4633"/>
      <c r="U4633"/>
      <c r="V4633" s="45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 s="45"/>
      <c r="T4634"/>
      <c r="U4634"/>
      <c r="V4634" s="45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 s="45"/>
      <c r="T4635"/>
      <c r="U4635"/>
      <c r="V4635" s="4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 s="45"/>
      <c r="T4636"/>
      <c r="U4636"/>
      <c r="V4636" s="45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 s="45"/>
      <c r="T4637"/>
      <c r="U4637"/>
      <c r="V4637" s="45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 s="45"/>
      <c r="T4638"/>
      <c r="U4638"/>
      <c r="V4638" s="45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 s="45"/>
      <c r="T4639"/>
      <c r="U4639"/>
      <c r="V4639" s="45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 s="45"/>
      <c r="T4640"/>
      <c r="U4640"/>
      <c r="V4640" s="45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 s="45"/>
      <c r="T4641"/>
      <c r="U4641"/>
      <c r="V4641" s="45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 s="45"/>
      <c r="T4642"/>
      <c r="U4642"/>
      <c r="V4642" s="45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 s="45"/>
      <c r="T4643"/>
      <c r="U4643"/>
      <c r="V4643" s="45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 s="45"/>
      <c r="T4644"/>
      <c r="U4644"/>
      <c r="V4644" s="45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 s="45"/>
      <c r="T4645"/>
      <c r="U4645"/>
      <c r="V4645" s="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 s="45"/>
      <c r="T4646"/>
      <c r="U4646"/>
      <c r="V4646" s="45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 s="45"/>
      <c r="T4647"/>
      <c r="U4647"/>
      <c r="V4647" s="45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 s="45"/>
      <c r="T4648"/>
      <c r="U4648"/>
      <c r="V4648" s="45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 s="45"/>
      <c r="T4649"/>
      <c r="U4649"/>
      <c r="V4649" s="45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 s="45"/>
      <c r="T4650"/>
      <c r="U4650"/>
      <c r="V4650" s="45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 s="45"/>
      <c r="T4651"/>
      <c r="U4651"/>
      <c r="V4651" s="45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 s="45"/>
      <c r="T4652"/>
      <c r="U4652"/>
      <c r="V4652" s="45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 s="45"/>
      <c r="T4653"/>
      <c r="U4653"/>
      <c r="V4653" s="45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 s="45"/>
      <c r="T4654"/>
      <c r="U4654"/>
      <c r="V4654" s="45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 s="45"/>
      <c r="T4655"/>
      <c r="U4655"/>
      <c r="V4655" s="4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 s="45"/>
      <c r="T4656"/>
      <c r="U4656"/>
      <c r="V4656" s="45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 s="45"/>
      <c r="T4657"/>
      <c r="U4657"/>
      <c r="V4657" s="45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 s="45"/>
      <c r="T4658"/>
      <c r="U4658"/>
      <c r="V4658" s="45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 s="45"/>
      <c r="T4659"/>
      <c r="U4659"/>
      <c r="V4659" s="45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 s="45"/>
      <c r="T4660"/>
      <c r="U4660"/>
      <c r="V4660" s="45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 s="45"/>
      <c r="T4661"/>
      <c r="U4661"/>
      <c r="V4661" s="45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 s="45"/>
      <c r="T4662"/>
      <c r="U4662"/>
      <c r="V4662" s="45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 s="45"/>
      <c r="T4663"/>
      <c r="U4663"/>
      <c r="V4663" s="45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 s="45"/>
      <c r="T4664"/>
      <c r="U4664"/>
      <c r="V4664" s="45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 s="45"/>
      <c r="T4665"/>
      <c r="U4665"/>
      <c r="V4665" s="4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 s="45"/>
      <c r="T4666"/>
      <c r="U4666"/>
      <c r="V4666" s="45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 s="45"/>
      <c r="T4667"/>
      <c r="U4667"/>
      <c r="V4667" s="45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 s="45"/>
      <c r="T4668"/>
      <c r="U4668"/>
      <c r="V4668" s="45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 s="45"/>
      <c r="T4669"/>
      <c r="U4669"/>
      <c r="V4669" s="45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 s="45"/>
      <c r="T4670"/>
      <c r="U4670"/>
      <c r="V4670" s="45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 s="45"/>
      <c r="T4671"/>
      <c r="U4671"/>
      <c r="V4671" s="45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 s="45"/>
      <c r="T4672"/>
      <c r="U4672"/>
      <c r="V4672" s="45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 s="45"/>
      <c r="T4673"/>
      <c r="U4673"/>
      <c r="V4673" s="45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 s="45"/>
      <c r="T4674"/>
      <c r="U4674"/>
      <c r="V4674" s="45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 s="45"/>
      <c r="T4675"/>
      <c r="U4675"/>
      <c r="V4675" s="4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 s="45"/>
      <c r="T4676"/>
      <c r="U4676"/>
      <c r="V4676" s="45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 s="45"/>
      <c r="T4677"/>
      <c r="U4677"/>
      <c r="V4677" s="45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 s="45"/>
      <c r="T4678"/>
      <c r="U4678"/>
      <c r="V4678" s="45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 s="45"/>
      <c r="T4679"/>
      <c r="U4679"/>
      <c r="V4679" s="45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 s="45"/>
      <c r="T4680"/>
      <c r="U4680"/>
      <c r="V4680" s="45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 s="45"/>
      <c r="T4681"/>
      <c r="U4681"/>
      <c r="V4681" s="45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 s="45"/>
      <c r="T4682"/>
      <c r="U4682"/>
      <c r="V4682" s="45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 s="45"/>
      <c r="T4683"/>
      <c r="U4683"/>
      <c r="V4683" s="45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 s="45"/>
      <c r="T4684"/>
      <c r="U4684"/>
      <c r="V4684" s="45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 s="45"/>
      <c r="T4685"/>
      <c r="U4685"/>
      <c r="V4685" s="4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 s="45"/>
      <c r="T4686"/>
      <c r="U4686"/>
      <c r="V4686" s="45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 s="45"/>
      <c r="T4687"/>
      <c r="U4687"/>
      <c r="V4687" s="45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 s="45"/>
      <c r="T4688"/>
      <c r="U4688"/>
      <c r="V4688" s="45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 s="45"/>
      <c r="T4689"/>
      <c r="U4689"/>
      <c r="V4689" s="45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 s="45"/>
      <c r="T4690"/>
      <c r="U4690"/>
      <c r="V4690" s="45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 s="45"/>
      <c r="T4691"/>
      <c r="U4691"/>
      <c r="V4691" s="45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 s="45"/>
      <c r="T4692"/>
      <c r="U4692"/>
      <c r="V4692" s="45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 s="45"/>
      <c r="T4693"/>
      <c r="U4693"/>
      <c r="V4693" s="45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 s="45"/>
      <c r="T4694"/>
      <c r="U4694"/>
      <c r="V4694" s="45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 s="45"/>
      <c r="T4695"/>
      <c r="U4695"/>
      <c r="V4695" s="4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 s="45"/>
      <c r="T4696"/>
      <c r="U4696"/>
      <c r="V4696" s="45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 s="45"/>
      <c r="T4697"/>
      <c r="U4697"/>
      <c r="V4697" s="45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 s="45"/>
      <c r="T4698"/>
      <c r="U4698"/>
      <c r="V4698" s="45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 s="45"/>
      <c r="T4699"/>
      <c r="U4699"/>
      <c r="V4699" s="45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 s="45"/>
      <c r="T4700"/>
      <c r="U4700"/>
      <c r="V4700" s="45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 s="45"/>
      <c r="T4701"/>
      <c r="U4701"/>
      <c r="V4701" s="45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 s="45"/>
      <c r="T4702"/>
      <c r="U4702"/>
      <c r="V4702" s="45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 s="45"/>
      <c r="T4703"/>
      <c r="U4703"/>
      <c r="V4703" s="45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 s="45"/>
      <c r="T4704"/>
      <c r="U4704"/>
      <c r="V4704" s="45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 s="45"/>
      <c r="T4705"/>
      <c r="U4705"/>
      <c r="V4705" s="4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 s="45"/>
      <c r="T4706"/>
      <c r="U4706"/>
      <c r="V4706" s="45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 s="45"/>
      <c r="T4707"/>
      <c r="U4707"/>
      <c r="V4707" s="45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 s="45"/>
      <c r="T4708"/>
      <c r="U4708"/>
      <c r="V4708" s="45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 s="45"/>
      <c r="T4709"/>
      <c r="U4709"/>
      <c r="V4709" s="45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 s="45"/>
      <c r="T4710"/>
      <c r="U4710"/>
      <c r="V4710" s="45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 s="45"/>
      <c r="T4711"/>
      <c r="U4711"/>
      <c r="V4711" s="45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 s="45"/>
      <c r="T4712"/>
      <c r="U4712"/>
      <c r="V4712" s="45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 s="45"/>
      <c r="T4713"/>
      <c r="U4713"/>
      <c r="V4713" s="45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 s="45"/>
      <c r="T4714"/>
      <c r="U4714"/>
      <c r="V4714" s="45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 s="45"/>
      <c r="T4715"/>
      <c r="U4715"/>
      <c r="V4715" s="4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 s="45"/>
      <c r="T4716"/>
      <c r="U4716"/>
      <c r="V4716" s="45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 s="45"/>
      <c r="T4717"/>
      <c r="U4717"/>
      <c r="V4717" s="45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 s="45"/>
      <c r="T4718"/>
      <c r="U4718"/>
      <c r="V4718" s="45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 s="45"/>
      <c r="T4719"/>
      <c r="U4719"/>
      <c r="V4719" s="45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 s="45"/>
      <c r="T4720"/>
      <c r="U4720"/>
      <c r="V4720" s="45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 s="45"/>
      <c r="T4721"/>
      <c r="U4721"/>
      <c r="V4721" s="45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 s="45"/>
      <c r="T4722"/>
      <c r="U4722"/>
      <c r="V4722" s="45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 s="45"/>
      <c r="T4723"/>
      <c r="U4723"/>
      <c r="V4723" s="45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 s="45"/>
      <c r="T4724"/>
      <c r="U4724"/>
      <c r="V4724" s="45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 s="45"/>
      <c r="T4725"/>
      <c r="U4725"/>
      <c r="V4725" s="4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 s="45"/>
      <c r="T4726"/>
      <c r="U4726"/>
      <c r="V4726" s="45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 s="45"/>
      <c r="T4727"/>
      <c r="U4727"/>
      <c r="V4727" s="45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 s="45"/>
      <c r="T4728"/>
      <c r="U4728"/>
      <c r="V4728" s="45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 s="45"/>
      <c r="T4729"/>
      <c r="U4729"/>
      <c r="V4729" s="45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 s="45"/>
      <c r="T4730"/>
      <c r="U4730"/>
      <c r="V4730" s="45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 s="45"/>
      <c r="T4731"/>
      <c r="U4731"/>
      <c r="V4731" s="45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 s="45"/>
      <c r="T4732"/>
      <c r="U4732"/>
      <c r="V4732" s="45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 s="45"/>
      <c r="T4733"/>
      <c r="U4733"/>
      <c r="V4733" s="45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 s="45"/>
      <c r="T4734"/>
      <c r="U4734"/>
      <c r="V4734" s="45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 s="45"/>
      <c r="T4735"/>
      <c r="U4735"/>
      <c r="V4735" s="4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 s="45"/>
      <c r="T4736"/>
      <c r="U4736"/>
      <c r="V4736" s="45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 s="45"/>
      <c r="T4737"/>
      <c r="U4737"/>
      <c r="V4737" s="45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 s="45"/>
      <c r="T4738"/>
      <c r="U4738"/>
      <c r="V4738" s="45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 s="45"/>
      <c r="T4739"/>
      <c r="U4739"/>
      <c r="V4739" s="45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 s="45"/>
      <c r="T4740"/>
      <c r="U4740"/>
      <c r="V4740" s="45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 s="45"/>
      <c r="T4741"/>
      <c r="U4741"/>
      <c r="V4741" s="45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 s="45"/>
      <c r="T4742"/>
      <c r="U4742"/>
      <c r="V4742" s="45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 s="45"/>
      <c r="T4743"/>
      <c r="U4743"/>
      <c r="V4743" s="45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 s="45"/>
      <c r="T4744"/>
      <c r="U4744"/>
      <c r="V4744" s="45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 s="45"/>
      <c r="T4745"/>
      <c r="U4745"/>
      <c r="V4745" s="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 s="45"/>
      <c r="T4746"/>
      <c r="U4746"/>
      <c r="V4746" s="45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 s="45"/>
      <c r="T4747"/>
      <c r="U4747"/>
      <c r="V4747" s="45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 s="45"/>
      <c r="T4748"/>
      <c r="U4748"/>
      <c r="V4748" s="45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 s="45"/>
      <c r="T4749"/>
      <c r="U4749"/>
      <c r="V4749" s="45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 s="45"/>
      <c r="T4750"/>
      <c r="U4750"/>
      <c r="V4750" s="45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 s="45"/>
      <c r="T4751"/>
      <c r="U4751"/>
      <c r="V4751" s="45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 s="45"/>
      <c r="T4752"/>
      <c r="U4752"/>
      <c r="V4752" s="45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 s="45"/>
      <c r="T4753"/>
      <c r="U4753"/>
      <c r="V4753" s="45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 s="45"/>
      <c r="T4754"/>
      <c r="U4754"/>
      <c r="V4754" s="45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 s="45"/>
      <c r="T4755"/>
      <c r="U4755"/>
      <c r="V4755" s="4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 s="45"/>
      <c r="T4756"/>
      <c r="U4756"/>
      <c r="V4756" s="45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 s="45"/>
      <c r="T4757"/>
      <c r="U4757"/>
      <c r="V4757" s="45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 s="45"/>
      <c r="T4758"/>
      <c r="U4758"/>
      <c r="V4758" s="45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 s="45"/>
      <c r="T4759"/>
      <c r="U4759"/>
      <c r="V4759" s="45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 s="45"/>
      <c r="T4760"/>
      <c r="U4760"/>
      <c r="V4760" s="45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 s="45"/>
      <c r="T4761"/>
      <c r="U4761"/>
      <c r="V4761" s="45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 s="45"/>
      <c r="T4762"/>
      <c r="U4762"/>
      <c r="V4762" s="45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 s="45"/>
      <c r="T4763"/>
      <c r="U4763"/>
      <c r="V4763" s="45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 s="45"/>
      <c r="T4764"/>
      <c r="U4764"/>
      <c r="V4764" s="45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 s="45"/>
      <c r="T4765"/>
      <c r="U4765"/>
      <c r="V4765" s="4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 s="45"/>
      <c r="T4766"/>
      <c r="U4766"/>
      <c r="V4766" s="45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 s="45"/>
      <c r="T4767"/>
      <c r="U4767"/>
      <c r="V4767" s="45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 s="45"/>
      <c r="T4768"/>
      <c r="U4768"/>
      <c r="V4768" s="45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 s="45"/>
      <c r="T4769"/>
      <c r="U4769"/>
      <c r="V4769" s="45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 s="45"/>
      <c r="T4770"/>
      <c r="U4770"/>
      <c r="V4770" s="45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 s="45"/>
      <c r="T4771"/>
      <c r="U4771"/>
      <c r="V4771" s="45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 s="45"/>
      <c r="T4772"/>
      <c r="U4772"/>
      <c r="V4772" s="45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 s="45"/>
      <c r="T4773"/>
      <c r="U4773"/>
      <c r="V4773" s="45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 s="45"/>
      <c r="T4774"/>
      <c r="U4774"/>
      <c r="V4774" s="45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 s="45"/>
      <c r="T4775"/>
      <c r="U4775"/>
      <c r="V4775" s="4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 s="45"/>
      <c r="T4776"/>
      <c r="U4776"/>
      <c r="V4776" s="45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 s="45"/>
      <c r="T4777"/>
      <c r="U4777"/>
      <c r="V4777" s="45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 s="45"/>
      <c r="T4778"/>
      <c r="U4778"/>
      <c r="V4778" s="45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 s="45"/>
      <c r="T4779"/>
      <c r="U4779"/>
      <c r="V4779" s="45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 s="45"/>
      <c r="T4780"/>
      <c r="U4780"/>
      <c r="V4780" s="45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 s="45"/>
      <c r="T4781"/>
      <c r="U4781"/>
      <c r="V4781" s="45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 s="45"/>
      <c r="T4782"/>
      <c r="U4782"/>
      <c r="V4782" s="45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 s="45"/>
      <c r="T4783"/>
      <c r="U4783"/>
      <c r="V4783" s="45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 s="45"/>
      <c r="T4784"/>
      <c r="U4784"/>
      <c r="V4784" s="45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 s="45"/>
      <c r="T4785"/>
      <c r="U4785"/>
      <c r="V4785" s="4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 s="45"/>
      <c r="T4786"/>
      <c r="U4786"/>
      <c r="V4786" s="45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 s="45"/>
      <c r="T4787"/>
      <c r="U4787"/>
      <c r="V4787" s="45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 s="45"/>
      <c r="T4788"/>
      <c r="U4788"/>
      <c r="V4788" s="45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 s="45"/>
      <c r="T4789"/>
      <c r="U4789"/>
      <c r="V4789" s="45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 s="45"/>
      <c r="T4790"/>
      <c r="U4790"/>
      <c r="V4790" s="45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 s="45"/>
      <c r="T4791"/>
      <c r="U4791"/>
      <c r="V4791" s="45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 s="45"/>
      <c r="T4792"/>
      <c r="U4792"/>
      <c r="V4792" s="45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 s="45"/>
      <c r="T4793"/>
      <c r="U4793"/>
      <c r="V4793" s="45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 s="45"/>
      <c r="T4794"/>
      <c r="U4794"/>
      <c r="V4794" s="45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 s="45"/>
      <c r="T4795"/>
      <c r="U4795"/>
      <c r="V4795" s="4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 s="45"/>
      <c r="T4796"/>
      <c r="U4796"/>
      <c r="V4796" s="45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 s="45"/>
      <c r="T4797"/>
      <c r="U4797"/>
      <c r="V4797" s="45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 s="45"/>
      <c r="T4798"/>
      <c r="U4798"/>
      <c r="V4798" s="45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 s="45"/>
      <c r="T4799"/>
      <c r="U4799"/>
      <c r="V4799" s="45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 s="45"/>
      <c r="T4800"/>
      <c r="U4800"/>
      <c r="V4800" s="45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 s="45"/>
      <c r="T4801"/>
      <c r="U4801"/>
      <c r="V4801" s="45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 s="45"/>
      <c r="T4802"/>
      <c r="U4802"/>
      <c r="V4802" s="45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 s="45"/>
      <c r="T4803"/>
      <c r="U4803"/>
      <c r="V4803" s="45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 s="45"/>
      <c r="T4804"/>
      <c r="U4804"/>
      <c r="V4804" s="45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 s="45"/>
      <c r="T4805"/>
      <c r="U4805"/>
      <c r="V4805" s="4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 s="45"/>
      <c r="T4806"/>
      <c r="U4806"/>
      <c r="V4806" s="45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 s="45"/>
      <c r="T4807"/>
      <c r="U4807"/>
      <c r="V4807" s="45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 s="45"/>
      <c r="T4808"/>
      <c r="U4808"/>
      <c r="V4808" s="45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 s="45"/>
      <c r="T4809"/>
      <c r="U4809"/>
      <c r="V4809" s="45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 s="45"/>
      <c r="T4810"/>
      <c r="U4810"/>
      <c r="V4810" s="45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 s="45"/>
      <c r="T4811"/>
      <c r="U4811"/>
      <c r="V4811" s="45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 s="45"/>
      <c r="T4812"/>
      <c r="U4812"/>
      <c r="V4812" s="45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 s="45"/>
      <c r="T4813"/>
      <c r="U4813"/>
      <c r="V4813" s="45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 s="45"/>
      <c r="T4814"/>
      <c r="U4814"/>
      <c r="V4814" s="45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 s="45"/>
      <c r="T4815"/>
      <c r="U4815"/>
      <c r="V4815" s="4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 s="45"/>
      <c r="T4816"/>
      <c r="U4816"/>
      <c r="V4816" s="45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 s="45"/>
      <c r="T4817"/>
      <c r="U4817"/>
      <c r="V4817" s="45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 s="45"/>
      <c r="T4818"/>
      <c r="U4818"/>
      <c r="V4818" s="45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 s="45"/>
      <c r="T4819"/>
      <c r="U4819"/>
      <c r="V4819" s="45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 s="45"/>
      <c r="T4820"/>
      <c r="U4820"/>
      <c r="V4820" s="45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 s="45"/>
      <c r="T4821"/>
      <c r="U4821"/>
      <c r="V4821" s="45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 s="45"/>
      <c r="T4822"/>
      <c r="U4822"/>
      <c r="V4822" s="45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 s="45"/>
      <c r="T4823"/>
      <c r="U4823"/>
      <c r="V4823" s="45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 s="45"/>
      <c r="T4824"/>
      <c r="U4824"/>
      <c r="V4824" s="45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 s="45"/>
      <c r="T4825"/>
      <c r="U4825"/>
      <c r="V4825" s="4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 s="45"/>
      <c r="T4826"/>
      <c r="U4826"/>
      <c r="V4826" s="45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 s="45"/>
      <c r="T4827"/>
      <c r="U4827"/>
      <c r="V4827" s="45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 s="45"/>
      <c r="T4828"/>
      <c r="U4828"/>
      <c r="V4828" s="45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 s="45"/>
      <c r="T4829"/>
      <c r="U4829"/>
      <c r="V4829" s="45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 s="45"/>
      <c r="T4830"/>
      <c r="U4830"/>
      <c r="V4830" s="45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 s="45"/>
      <c r="T4831"/>
      <c r="U4831"/>
      <c r="V4831" s="45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 s="45"/>
      <c r="T4832"/>
      <c r="U4832"/>
      <c r="V4832" s="45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 s="45"/>
      <c r="T4833"/>
      <c r="U4833"/>
      <c r="V4833" s="45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 s="45"/>
      <c r="T4834"/>
      <c r="U4834"/>
      <c r="V4834" s="45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 s="45"/>
      <c r="T4835"/>
      <c r="U4835"/>
      <c r="V4835" s="4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 s="45"/>
      <c r="T4836"/>
      <c r="U4836"/>
      <c r="V4836" s="45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 s="45"/>
      <c r="T4837"/>
      <c r="U4837"/>
      <c r="V4837" s="45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 s="45"/>
      <c r="T4838"/>
      <c r="U4838"/>
      <c r="V4838" s="45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 s="45"/>
      <c r="T4839"/>
      <c r="U4839"/>
      <c r="V4839" s="45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 s="45"/>
      <c r="T4840"/>
      <c r="U4840"/>
      <c r="V4840" s="45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 s="45"/>
      <c r="T4841"/>
      <c r="U4841"/>
      <c r="V4841" s="45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 s="45"/>
      <c r="T4842"/>
      <c r="U4842"/>
      <c r="V4842" s="45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 s="45"/>
      <c r="T4843"/>
      <c r="U4843"/>
      <c r="V4843" s="45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 s="45"/>
      <c r="T4844"/>
      <c r="U4844"/>
      <c r="V4844" s="45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 s="45"/>
      <c r="T4845"/>
      <c r="U4845"/>
      <c r="V4845" s="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 s="45"/>
      <c r="T4846"/>
      <c r="U4846"/>
      <c r="V4846" s="45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 s="45"/>
      <c r="T4847"/>
      <c r="U4847"/>
      <c r="V4847" s="45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 s="45"/>
      <c r="T4848"/>
      <c r="U4848"/>
      <c r="V4848" s="45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 s="45"/>
      <c r="T4849"/>
      <c r="U4849"/>
      <c r="V4849" s="45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 s="45"/>
      <c r="T4850"/>
      <c r="U4850"/>
      <c r="V4850" s="45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 s="45"/>
      <c r="T4851"/>
      <c r="U4851"/>
      <c r="V4851" s="45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 s="45"/>
      <c r="T4852"/>
      <c r="U4852"/>
      <c r="V4852" s="45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 s="45"/>
      <c r="T4853"/>
      <c r="U4853"/>
      <c r="V4853" s="45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 s="45"/>
      <c r="T4854"/>
      <c r="U4854"/>
      <c r="V4854" s="45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 s="45"/>
      <c r="T4855"/>
      <c r="U4855"/>
      <c r="V4855" s="4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 s="45"/>
      <c r="T4856"/>
      <c r="U4856"/>
      <c r="V4856" s="45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 s="45"/>
      <c r="T4857"/>
      <c r="U4857"/>
      <c r="V4857" s="45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 s="45"/>
      <c r="T4858"/>
      <c r="U4858"/>
      <c r="V4858" s="45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 s="45"/>
      <c r="T4859"/>
      <c r="U4859"/>
      <c r="V4859" s="45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 s="45"/>
      <c r="T4860"/>
      <c r="U4860"/>
      <c r="V4860" s="45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 s="45"/>
      <c r="T4861"/>
      <c r="U4861"/>
      <c r="V4861" s="45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 s="45"/>
      <c r="T4862"/>
      <c r="U4862"/>
      <c r="V4862" s="45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 s="45"/>
      <c r="T4863"/>
      <c r="U4863"/>
      <c r="V4863" s="45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 s="45"/>
      <c r="T4864"/>
      <c r="U4864"/>
      <c r="V4864" s="45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 s="45"/>
      <c r="T4865"/>
      <c r="U4865"/>
      <c r="V4865" s="4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 s="45"/>
      <c r="T4866"/>
      <c r="U4866"/>
      <c r="V4866" s="45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 s="45"/>
      <c r="T4867"/>
      <c r="U4867"/>
      <c r="V4867" s="45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 s="45"/>
      <c r="T4868"/>
      <c r="U4868"/>
      <c r="V4868" s="45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 s="45"/>
      <c r="T4869"/>
      <c r="U4869"/>
      <c r="V4869" s="45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 s="45"/>
      <c r="T4870"/>
      <c r="U4870"/>
      <c r="V4870" s="45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 s="45"/>
      <c r="T4871"/>
      <c r="U4871"/>
      <c r="V4871" s="45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 s="45"/>
      <c r="T4872"/>
      <c r="U4872"/>
      <c r="V4872" s="45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 s="45"/>
      <c r="T4873"/>
      <c r="U4873"/>
      <c r="V4873" s="45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 s="45"/>
      <c r="T4874"/>
      <c r="U4874"/>
      <c r="V4874" s="45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 s="45"/>
      <c r="T4875"/>
      <c r="U4875"/>
      <c r="V4875" s="4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 s="45"/>
      <c r="T4876"/>
      <c r="U4876"/>
      <c r="V4876" s="45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 s="45"/>
      <c r="T4877"/>
      <c r="U4877"/>
      <c r="V4877" s="45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 s="45"/>
      <c r="T4878"/>
      <c r="U4878"/>
      <c r="V4878" s="45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 s="45"/>
      <c r="T4879"/>
      <c r="U4879"/>
      <c r="V4879" s="45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 s="45"/>
      <c r="T4880"/>
      <c r="U4880"/>
      <c r="V4880" s="45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 s="45"/>
      <c r="T4881"/>
      <c r="U4881"/>
      <c r="V4881" s="45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 s="45"/>
      <c r="T4882"/>
      <c r="U4882"/>
      <c r="V4882" s="45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 s="45"/>
      <c r="T4883"/>
      <c r="U4883"/>
      <c r="V4883" s="45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 s="45"/>
      <c r="T4884"/>
      <c r="U4884"/>
      <c r="V4884" s="45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 s="45"/>
      <c r="T4885"/>
      <c r="U4885"/>
      <c r="V4885" s="4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 s="45"/>
      <c r="T4886"/>
      <c r="U4886"/>
      <c r="V4886" s="45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 s="45"/>
      <c r="T4887"/>
      <c r="U4887"/>
      <c r="V4887" s="45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 s="45"/>
      <c r="T4888"/>
      <c r="U4888"/>
      <c r="V4888" s="45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 s="45"/>
      <c r="T4889"/>
      <c r="U4889"/>
      <c r="V4889" s="45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 s="45"/>
      <c r="T4890"/>
      <c r="U4890"/>
      <c r="V4890" s="45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 s="45"/>
      <c r="T4891"/>
      <c r="U4891"/>
      <c r="V4891" s="45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 s="45"/>
      <c r="T4892"/>
      <c r="U4892"/>
      <c r="V4892" s="45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 s="45"/>
      <c r="T4893"/>
      <c r="U4893"/>
      <c r="V4893" s="45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 s="45"/>
      <c r="T4894"/>
      <c r="U4894"/>
      <c r="V4894" s="45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 s="45"/>
      <c r="T4895"/>
      <c r="U4895"/>
      <c r="V4895" s="4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 s="45"/>
      <c r="T4896"/>
      <c r="U4896"/>
      <c r="V4896" s="45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 s="45"/>
      <c r="T4897"/>
      <c r="U4897"/>
      <c r="V4897" s="45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 s="45"/>
      <c r="T4898"/>
      <c r="U4898"/>
      <c r="V4898" s="45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 s="45"/>
      <c r="T4899"/>
      <c r="U4899"/>
      <c r="V4899" s="45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 s="45"/>
      <c r="T4900"/>
      <c r="U4900"/>
      <c r="V4900" s="45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 s="45"/>
      <c r="T4901"/>
      <c r="U4901"/>
      <c r="V4901" s="45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 s="45"/>
      <c r="T4902"/>
      <c r="U4902"/>
      <c r="V4902" s="45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 s="45"/>
      <c r="T4903"/>
      <c r="U4903"/>
      <c r="V4903" s="45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 s="45"/>
      <c r="T4904"/>
      <c r="U4904"/>
      <c r="V4904" s="45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 s="45"/>
      <c r="T4905"/>
      <c r="U4905"/>
      <c r="V4905" s="4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 s="45"/>
      <c r="T4906"/>
      <c r="U4906"/>
      <c r="V4906" s="45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 s="45"/>
      <c r="T4907"/>
      <c r="U4907"/>
      <c r="V4907" s="45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 s="45"/>
      <c r="T4908"/>
      <c r="U4908"/>
      <c r="V4908" s="45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 s="45"/>
      <c r="T4909"/>
      <c r="U4909"/>
      <c r="V4909" s="45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 s="45"/>
      <c r="T4910"/>
      <c r="U4910"/>
      <c r="V4910" s="45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 s="45"/>
      <c r="T4911"/>
      <c r="U4911"/>
      <c r="V4911" s="45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 s="45"/>
      <c r="T4912"/>
      <c r="U4912"/>
      <c r="V4912" s="45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 s="45"/>
      <c r="T4913"/>
      <c r="U4913"/>
      <c r="V4913" s="45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 s="45"/>
      <c r="T4914"/>
      <c r="U4914"/>
      <c r="V4914" s="45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 s="45"/>
      <c r="T4915"/>
      <c r="U4915"/>
      <c r="V4915" s="4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 s="45"/>
      <c r="T4916"/>
      <c r="U4916"/>
      <c r="V4916" s="45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 s="45"/>
      <c r="T4917"/>
      <c r="U4917"/>
      <c r="V4917" s="45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 s="45"/>
      <c r="T4918"/>
      <c r="U4918"/>
      <c r="V4918" s="45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 s="45"/>
      <c r="T4919"/>
      <c r="U4919"/>
      <c r="V4919" s="45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 s="45"/>
      <c r="T4920"/>
      <c r="U4920"/>
      <c r="V4920" s="45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 s="45"/>
      <c r="T4921"/>
      <c r="U4921"/>
      <c r="V4921" s="45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 s="45"/>
      <c r="T4922"/>
      <c r="U4922"/>
      <c r="V4922" s="45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 s="45"/>
      <c r="T4923"/>
      <c r="U4923"/>
      <c r="V4923" s="45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 s="45"/>
      <c r="T4924"/>
      <c r="U4924"/>
      <c r="V4924" s="45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 s="45"/>
      <c r="T4925"/>
      <c r="U4925"/>
      <c r="V4925" s="4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 s="45"/>
      <c r="T4926"/>
      <c r="U4926"/>
      <c r="V4926" s="45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 s="45"/>
      <c r="T4927"/>
      <c r="U4927"/>
      <c r="V4927" s="45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 s="45"/>
      <c r="T4928"/>
      <c r="U4928"/>
      <c r="V4928" s="45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 s="45"/>
      <c r="T4929"/>
      <c r="U4929"/>
      <c r="V4929" s="45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 s="45"/>
      <c r="T4930"/>
      <c r="U4930"/>
      <c r="V4930" s="45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 s="45"/>
      <c r="T4931"/>
      <c r="U4931"/>
      <c r="V4931" s="45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 s="45"/>
      <c r="T4932"/>
      <c r="U4932"/>
      <c r="V4932" s="45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 s="45"/>
      <c r="T4933"/>
      <c r="U4933"/>
      <c r="V4933" s="45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 s="45"/>
      <c r="T4934"/>
      <c r="U4934"/>
      <c r="V4934" s="45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 s="45"/>
      <c r="T4935"/>
      <c r="U4935"/>
      <c r="V4935" s="4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 s="45"/>
      <c r="T4936"/>
      <c r="U4936"/>
      <c r="V4936" s="45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 s="45"/>
      <c r="T4937"/>
      <c r="U4937"/>
      <c r="V4937" s="45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 s="45"/>
      <c r="T4938"/>
      <c r="U4938"/>
      <c r="V4938" s="45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 s="45"/>
      <c r="T4939"/>
      <c r="U4939"/>
      <c r="V4939" s="45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 s="45"/>
      <c r="T4940"/>
      <c r="U4940"/>
      <c r="V4940" s="45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 s="45"/>
      <c r="T4941"/>
      <c r="U4941"/>
      <c r="V4941" s="45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 s="45"/>
      <c r="T4942"/>
      <c r="U4942"/>
      <c r="V4942" s="45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 s="45"/>
      <c r="T4943"/>
      <c r="U4943"/>
      <c r="V4943" s="45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 s="45"/>
      <c r="T4944"/>
      <c r="U4944"/>
      <c r="V4944" s="45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 s="45"/>
      <c r="T4945"/>
      <c r="U4945"/>
      <c r="V4945" s="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 s="45"/>
      <c r="T4946"/>
      <c r="U4946"/>
      <c r="V4946" s="45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 s="45"/>
      <c r="T4947"/>
      <c r="U4947"/>
      <c r="V4947" s="45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 s="45"/>
      <c r="T4948"/>
      <c r="U4948"/>
      <c r="V4948" s="45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 s="45"/>
      <c r="T4949"/>
      <c r="U4949"/>
      <c r="V4949" s="45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 s="45"/>
      <c r="T4950"/>
      <c r="U4950"/>
      <c r="V4950" s="45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 s="45"/>
      <c r="T4951"/>
      <c r="U4951"/>
      <c r="V4951" s="45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 s="45"/>
      <c r="T4952"/>
      <c r="U4952"/>
      <c r="V4952" s="45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 s="45"/>
      <c r="T4953"/>
      <c r="U4953"/>
      <c r="V4953" s="45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 s="45"/>
      <c r="T4954"/>
      <c r="U4954"/>
      <c r="V4954" s="45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 s="45"/>
      <c r="T4955"/>
      <c r="U4955"/>
      <c r="V4955" s="4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 s="45"/>
      <c r="T4956"/>
      <c r="U4956"/>
      <c r="V4956" s="45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 s="45"/>
      <c r="T4957"/>
      <c r="U4957"/>
      <c r="V4957" s="45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 s="45"/>
      <c r="T4958"/>
      <c r="U4958"/>
      <c r="V4958" s="45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 s="45"/>
      <c r="T4959"/>
      <c r="U4959"/>
      <c r="V4959" s="45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 s="45"/>
      <c r="T4960"/>
      <c r="U4960"/>
      <c r="V4960" s="45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 s="45"/>
      <c r="T4961"/>
      <c r="U4961"/>
      <c r="V4961" s="45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 s="45"/>
      <c r="T4962"/>
      <c r="U4962"/>
      <c r="V4962" s="45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 s="45"/>
      <c r="T4963"/>
      <c r="U4963"/>
      <c r="V4963" s="45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 s="45"/>
      <c r="T4964"/>
      <c r="U4964"/>
      <c r="V4964" s="45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 s="45"/>
      <c r="T4965"/>
      <c r="U4965"/>
      <c r="V4965" s="4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 s="45"/>
      <c r="T4966"/>
      <c r="U4966"/>
      <c r="V4966" s="45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 s="45"/>
      <c r="T4967"/>
      <c r="U4967"/>
      <c r="V4967" s="45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 s="45"/>
      <c r="T4968"/>
      <c r="U4968"/>
      <c r="V4968" s="45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 s="45"/>
      <c r="T4969"/>
      <c r="U4969"/>
      <c r="V4969" s="45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 s="45"/>
      <c r="T4970"/>
      <c r="U4970"/>
      <c r="V4970" s="45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 s="45"/>
      <c r="T4971"/>
      <c r="U4971"/>
      <c r="V4971" s="45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 s="45"/>
      <c r="T4972"/>
      <c r="U4972"/>
      <c r="V4972" s="45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 s="45"/>
      <c r="T4973"/>
      <c r="U4973"/>
      <c r="V4973" s="45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 s="45"/>
      <c r="T4974"/>
      <c r="U4974"/>
      <c r="V4974" s="45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 s="45"/>
      <c r="T4975"/>
      <c r="U4975"/>
      <c r="V4975" s="4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 s="45"/>
      <c r="T4976"/>
      <c r="U4976"/>
      <c r="V4976" s="45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 s="45"/>
      <c r="T4977"/>
      <c r="U4977"/>
      <c r="V4977" s="45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 s="45"/>
      <c r="T4978"/>
      <c r="U4978"/>
      <c r="V4978" s="45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 s="45"/>
      <c r="T4979"/>
      <c r="U4979"/>
      <c r="V4979" s="45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 s="45"/>
      <c r="T4980"/>
      <c r="U4980"/>
      <c r="V4980" s="45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 s="45"/>
      <c r="T4981"/>
      <c r="U4981"/>
      <c r="V4981" s="45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 s="45"/>
      <c r="T4982"/>
      <c r="U4982"/>
      <c r="V4982" s="45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 s="45"/>
      <c r="T4983"/>
      <c r="U4983"/>
      <c r="V4983" s="45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 s="45"/>
      <c r="T4984"/>
      <c r="U4984"/>
      <c r="V4984" s="45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 s="45"/>
      <c r="T4985"/>
      <c r="U4985"/>
      <c r="V4985" s="4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 s="45"/>
      <c r="T4986"/>
      <c r="U4986"/>
      <c r="V4986" s="45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 s="45"/>
      <c r="T4987"/>
      <c r="U4987"/>
      <c r="V4987" s="45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 s="45"/>
      <c r="T4988"/>
      <c r="U4988"/>
      <c r="V4988" s="45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 s="45"/>
      <c r="T4989"/>
      <c r="U4989"/>
      <c r="V4989" s="45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 s="45"/>
      <c r="T4990"/>
      <c r="U4990"/>
      <c r="V4990" s="45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 s="45"/>
      <c r="T4991"/>
      <c r="U4991"/>
      <c r="V4991" s="45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 s="45"/>
      <c r="T4992"/>
      <c r="U4992"/>
      <c r="V4992" s="45"/>
      <c r="W4992"/>
    </row>
  </sheetData>
  <sheetProtection algorithmName="SHA-512" hashValue="s3iFljphIK+MjOQT0CaP1Jli5A+57DT7xHFH9T6hLh51ejRYk1vPVoPvcJdhAwV3W8cFF0ia8U4VqsNXyJo25A==" saltValue="shI/O+RPv2Ft5OItbBbnig==" spinCount="100000" sheet="1" selectLockedCells="1" selectUnlockedCells="1"/>
  <autoFilter ref="A1:W694" xr:uid="{00000000-0001-0000-0000-000000000000}">
    <sortState xmlns:xlrd2="http://schemas.microsoft.com/office/spreadsheetml/2017/richdata2" ref="A2:W694">
      <sortCondition ref="B1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D030A-04B4-497F-82D2-B3BE3748D44A}">
  <dimension ref="A1:V694"/>
  <sheetViews>
    <sheetView workbookViewId="0">
      <selection activeCell="X5" sqref="X5"/>
    </sheetView>
  </sheetViews>
  <sheetFormatPr defaultRowHeight="15" x14ac:dyDescent="0.25"/>
  <cols>
    <col min="1" max="1" width="11.5703125" bestFit="1" customWidth="1"/>
    <col min="2" max="2" width="20" customWidth="1"/>
    <col min="3" max="3" width="18.7109375" customWidth="1"/>
    <col min="4" max="4" width="15.140625" bestFit="1" customWidth="1"/>
    <col min="5" max="5" width="2" bestFit="1" customWidth="1"/>
    <col min="6" max="6" width="14.5703125" customWidth="1"/>
    <col min="7" max="7" width="14.5703125" hidden="1" customWidth="1"/>
    <col min="8" max="8" width="18.5703125" hidden="1" customWidth="1"/>
    <col min="9" max="9" width="32.140625" hidden="1" customWidth="1"/>
    <col min="10" max="10" width="15" hidden="1" customWidth="1"/>
    <col min="11" max="11" width="14.5703125" hidden="1" customWidth="1"/>
    <col min="12" max="12" width="14.42578125" hidden="1" customWidth="1"/>
    <col min="13" max="13" width="0" hidden="1" customWidth="1"/>
    <col min="14" max="14" width="12.7109375" hidden="1" customWidth="1"/>
    <col min="15" max="15" width="9.85546875" customWidth="1"/>
    <col min="16" max="16" width="13.42578125" customWidth="1"/>
    <col min="17" max="17" width="16.28515625" customWidth="1"/>
    <col min="18" max="18" width="10.7109375" customWidth="1"/>
    <col min="19" max="19" width="18.7109375" hidden="1" customWidth="1"/>
    <col min="20" max="20" width="12.85546875" customWidth="1"/>
    <col min="21" max="21" width="10.42578125" style="67" customWidth="1"/>
    <col min="22" max="22" width="10.7109375" style="69" customWidth="1"/>
  </cols>
  <sheetData>
    <row r="1" spans="1:22" s="65" customFormat="1" ht="30.75" customHeight="1" x14ac:dyDescent="0.25">
      <c r="A1" s="65" t="s">
        <v>7</v>
      </c>
      <c r="B1" s="65" t="s">
        <v>0</v>
      </c>
      <c r="C1" s="65" t="s">
        <v>1</v>
      </c>
      <c r="D1" s="65" t="s">
        <v>2</v>
      </c>
      <c r="F1" s="65" t="s">
        <v>4</v>
      </c>
      <c r="G1" s="65" t="s">
        <v>20</v>
      </c>
      <c r="H1" s="65" t="s">
        <v>12</v>
      </c>
      <c r="I1" s="65" t="s">
        <v>8</v>
      </c>
      <c r="J1" s="65" t="s">
        <v>9</v>
      </c>
      <c r="K1" s="65" t="s">
        <v>10</v>
      </c>
      <c r="L1" s="65" t="s">
        <v>11</v>
      </c>
      <c r="N1" s="65" t="s">
        <v>5</v>
      </c>
      <c r="O1" s="65" t="s">
        <v>17</v>
      </c>
      <c r="P1" s="65" t="s">
        <v>13</v>
      </c>
      <c r="Q1" s="65" t="s">
        <v>14</v>
      </c>
      <c r="R1" s="65" t="s">
        <v>15</v>
      </c>
      <c r="S1" s="65" t="s">
        <v>24</v>
      </c>
      <c r="T1" s="65" t="s">
        <v>16</v>
      </c>
      <c r="U1" s="66" t="s">
        <v>6</v>
      </c>
      <c r="V1" s="68" t="s">
        <v>21</v>
      </c>
    </row>
    <row r="2" spans="1:22" x14ac:dyDescent="0.25">
      <c r="A2" t="s">
        <v>29</v>
      </c>
      <c r="B2" t="s">
        <v>305</v>
      </c>
      <c r="C2" t="s">
        <v>306</v>
      </c>
      <c r="D2">
        <v>433</v>
      </c>
      <c r="F2">
        <v>407.02</v>
      </c>
      <c r="G2">
        <v>407.02</v>
      </c>
      <c r="O2">
        <v>424</v>
      </c>
      <c r="P2">
        <v>80</v>
      </c>
      <c r="Q2" t="b">
        <v>1</v>
      </c>
      <c r="R2">
        <v>12.719999999999999</v>
      </c>
      <c r="S2">
        <v>0</v>
      </c>
      <c r="T2">
        <v>436.72</v>
      </c>
      <c r="U2" s="67">
        <v>1.0729693872536976</v>
      </c>
      <c r="V2" s="69">
        <v>729.69387253697619</v>
      </c>
    </row>
    <row r="3" spans="1:22" x14ac:dyDescent="0.25">
      <c r="A3" t="s">
        <v>28</v>
      </c>
      <c r="B3" t="s">
        <v>251</v>
      </c>
      <c r="C3" t="s">
        <v>252</v>
      </c>
      <c r="D3">
        <v>742</v>
      </c>
      <c r="F3">
        <v>697.4799999999999</v>
      </c>
      <c r="G3">
        <v>697.4799999999999</v>
      </c>
      <c r="O3">
        <v>654</v>
      </c>
      <c r="P3">
        <v>78</v>
      </c>
      <c r="Q3" t="b">
        <v>1</v>
      </c>
      <c r="R3">
        <v>19.62</v>
      </c>
      <c r="S3">
        <v>0</v>
      </c>
      <c r="T3">
        <v>673.62</v>
      </c>
      <c r="U3" s="67">
        <v>0.96579113379595127</v>
      </c>
      <c r="V3" s="69">
        <v>0</v>
      </c>
    </row>
    <row r="4" spans="1:22" x14ac:dyDescent="0.25">
      <c r="A4" t="s">
        <v>26</v>
      </c>
      <c r="B4" t="s">
        <v>148</v>
      </c>
      <c r="C4" t="s">
        <v>149</v>
      </c>
      <c r="D4">
        <v>372</v>
      </c>
      <c r="F4">
        <v>349.68</v>
      </c>
      <c r="G4">
        <v>349.68</v>
      </c>
      <c r="O4">
        <v>334</v>
      </c>
      <c r="P4">
        <v>82</v>
      </c>
      <c r="Q4" t="b">
        <v>1</v>
      </c>
      <c r="R4">
        <v>10.02</v>
      </c>
      <c r="S4">
        <v>0</v>
      </c>
      <c r="T4">
        <v>344.02</v>
      </c>
      <c r="U4" s="67">
        <v>0.98381377259208413</v>
      </c>
      <c r="V4" s="69">
        <v>0</v>
      </c>
    </row>
    <row r="5" spans="1:22" x14ac:dyDescent="0.25">
      <c r="A5" t="s">
        <v>26</v>
      </c>
      <c r="B5" t="s">
        <v>32</v>
      </c>
      <c r="C5" t="s">
        <v>33</v>
      </c>
      <c r="D5">
        <v>771</v>
      </c>
      <c r="F5">
        <v>724.74</v>
      </c>
      <c r="G5">
        <v>724.74</v>
      </c>
      <c r="O5">
        <v>774</v>
      </c>
      <c r="P5">
        <v>76</v>
      </c>
      <c r="Q5" t="b">
        <v>1</v>
      </c>
      <c r="R5">
        <v>23.22</v>
      </c>
      <c r="S5">
        <v>0</v>
      </c>
      <c r="T5">
        <v>797.22</v>
      </c>
      <c r="U5" s="67">
        <v>1.100008278831029</v>
      </c>
      <c r="V5" s="69">
        <v>1000.0827883102903</v>
      </c>
    </row>
    <row r="6" spans="1:22" x14ac:dyDescent="0.25">
      <c r="B6" t="s">
        <v>243</v>
      </c>
      <c r="C6" t="s">
        <v>244</v>
      </c>
      <c r="D6">
        <v>548</v>
      </c>
      <c r="F6">
        <v>515.12</v>
      </c>
      <c r="G6">
        <v>0</v>
      </c>
      <c r="O6" t="s">
        <v>2004</v>
      </c>
      <c r="P6" t="s">
        <v>2004</v>
      </c>
      <c r="Q6" t="b">
        <v>0</v>
      </c>
      <c r="R6">
        <v>0</v>
      </c>
      <c r="S6">
        <v>0</v>
      </c>
      <c r="T6" t="e">
        <v>#VALUE!</v>
      </c>
      <c r="U6" s="67" t="e">
        <v>#VALUE!</v>
      </c>
    </row>
    <row r="7" spans="1:22" x14ac:dyDescent="0.25">
      <c r="B7" t="s">
        <v>68</v>
      </c>
      <c r="C7" t="s">
        <v>69</v>
      </c>
      <c r="D7">
        <v>275</v>
      </c>
      <c r="F7">
        <v>258.5</v>
      </c>
      <c r="G7">
        <v>258.5</v>
      </c>
      <c r="O7">
        <v>0</v>
      </c>
      <c r="P7">
        <v>0</v>
      </c>
      <c r="Q7" t="b">
        <v>0</v>
      </c>
      <c r="R7">
        <v>0</v>
      </c>
      <c r="S7">
        <v>0</v>
      </c>
      <c r="T7">
        <v>0</v>
      </c>
      <c r="U7" s="67">
        <v>0</v>
      </c>
      <c r="V7" s="69">
        <v>0</v>
      </c>
    </row>
    <row r="8" spans="1:22" x14ac:dyDescent="0.25">
      <c r="A8" t="s">
        <v>28</v>
      </c>
      <c r="B8" t="s">
        <v>245</v>
      </c>
      <c r="C8" t="s">
        <v>246</v>
      </c>
      <c r="D8">
        <v>410</v>
      </c>
      <c r="F8">
        <v>385.4</v>
      </c>
      <c r="G8">
        <v>385.4</v>
      </c>
      <c r="H8" t="s">
        <v>338</v>
      </c>
      <c r="I8" t="s">
        <v>339</v>
      </c>
      <c r="O8">
        <v>419</v>
      </c>
      <c r="P8">
        <v>79</v>
      </c>
      <c r="Q8" t="b">
        <v>1</v>
      </c>
      <c r="R8">
        <v>12.57</v>
      </c>
      <c r="S8">
        <v>0</v>
      </c>
      <c r="T8">
        <v>431.57</v>
      </c>
      <c r="U8" s="67">
        <v>1.1197976128697458</v>
      </c>
      <c r="V8" s="69">
        <v>1197.9761286974576</v>
      </c>
    </row>
    <row r="9" spans="1:22" x14ac:dyDescent="0.25">
      <c r="B9" t="s">
        <v>92</v>
      </c>
      <c r="C9" t="s">
        <v>93</v>
      </c>
      <c r="D9">
        <v>468</v>
      </c>
      <c r="F9">
        <v>439.91999999999996</v>
      </c>
      <c r="G9">
        <v>439.91999999999996</v>
      </c>
      <c r="O9">
        <v>0</v>
      </c>
      <c r="P9">
        <v>0</v>
      </c>
      <c r="Q9" t="b">
        <v>0</v>
      </c>
      <c r="R9">
        <v>0</v>
      </c>
      <c r="S9">
        <v>0</v>
      </c>
      <c r="T9">
        <v>0</v>
      </c>
      <c r="U9" s="67">
        <v>0</v>
      </c>
      <c r="V9" s="69">
        <v>0</v>
      </c>
    </row>
    <row r="10" spans="1:22" x14ac:dyDescent="0.25">
      <c r="A10" t="s">
        <v>28</v>
      </c>
      <c r="B10" t="s">
        <v>48</v>
      </c>
      <c r="C10" t="s">
        <v>49</v>
      </c>
      <c r="D10">
        <v>506</v>
      </c>
      <c r="F10">
        <v>475.64</v>
      </c>
      <c r="G10">
        <v>475.64</v>
      </c>
      <c r="H10" t="s">
        <v>335</v>
      </c>
      <c r="I10" t="s">
        <v>336</v>
      </c>
      <c r="L10" t="s">
        <v>341</v>
      </c>
      <c r="O10">
        <v>486</v>
      </c>
      <c r="P10">
        <v>81</v>
      </c>
      <c r="Q10" t="b">
        <v>1</v>
      </c>
      <c r="R10">
        <v>14.58</v>
      </c>
      <c r="S10">
        <v>0</v>
      </c>
      <c r="T10">
        <v>500.58</v>
      </c>
      <c r="U10" s="67">
        <v>1.0524346144142629</v>
      </c>
      <c r="V10" s="69">
        <v>524.34614414262887</v>
      </c>
    </row>
    <row r="11" spans="1:22" x14ac:dyDescent="0.25">
      <c r="A11" t="s">
        <v>25</v>
      </c>
      <c r="B11" t="s">
        <v>108</v>
      </c>
      <c r="C11" t="s">
        <v>109</v>
      </c>
      <c r="D11">
        <v>271</v>
      </c>
      <c r="E11" t="s">
        <v>362</v>
      </c>
      <c r="F11">
        <v>254.73999999999998</v>
      </c>
      <c r="G11">
        <v>254.73999999999998</v>
      </c>
      <c r="I11" t="s">
        <v>349</v>
      </c>
      <c r="O11">
        <v>296</v>
      </c>
      <c r="P11">
        <v>86</v>
      </c>
      <c r="Q11" t="b">
        <v>0</v>
      </c>
      <c r="R11">
        <v>0</v>
      </c>
      <c r="S11">
        <v>0</v>
      </c>
      <c r="T11">
        <v>296</v>
      </c>
      <c r="U11" s="67">
        <v>1.1619690664991758</v>
      </c>
      <c r="V11" s="69">
        <v>1200</v>
      </c>
    </row>
    <row r="12" spans="1:22" x14ac:dyDescent="0.25">
      <c r="A12" t="s">
        <v>26</v>
      </c>
      <c r="B12" t="s">
        <v>217</v>
      </c>
      <c r="C12" t="s">
        <v>218</v>
      </c>
      <c r="D12">
        <v>400</v>
      </c>
      <c r="F12">
        <v>376</v>
      </c>
      <c r="G12">
        <v>376</v>
      </c>
      <c r="O12">
        <v>172</v>
      </c>
      <c r="P12">
        <v>77</v>
      </c>
      <c r="Q12" t="b">
        <v>1</v>
      </c>
      <c r="R12">
        <v>5.16</v>
      </c>
      <c r="S12">
        <v>0</v>
      </c>
      <c r="T12">
        <v>177.16</v>
      </c>
      <c r="U12" s="67">
        <v>0.47117021276595744</v>
      </c>
      <c r="V12" s="69">
        <v>0</v>
      </c>
    </row>
    <row r="13" spans="1:22" x14ac:dyDescent="0.25">
      <c r="A13" t="s">
        <v>26</v>
      </c>
      <c r="B13" t="s">
        <v>281</v>
      </c>
      <c r="C13" t="s">
        <v>282</v>
      </c>
      <c r="D13">
        <v>346</v>
      </c>
      <c r="F13">
        <v>325.24</v>
      </c>
      <c r="G13">
        <v>325.24</v>
      </c>
      <c r="O13">
        <v>331</v>
      </c>
      <c r="P13">
        <v>79</v>
      </c>
      <c r="Q13" t="b">
        <v>1</v>
      </c>
      <c r="R13">
        <v>9.93</v>
      </c>
      <c r="S13">
        <v>0</v>
      </c>
      <c r="T13">
        <v>340.93</v>
      </c>
      <c r="U13" s="67">
        <v>1.0482412987332432</v>
      </c>
      <c r="V13" s="69">
        <v>482.41298733243229</v>
      </c>
    </row>
    <row r="14" spans="1:22" x14ac:dyDescent="0.25">
      <c r="A14" t="s">
        <v>26</v>
      </c>
      <c r="B14" t="s">
        <v>52</v>
      </c>
      <c r="C14" t="s">
        <v>53</v>
      </c>
      <c r="D14">
        <v>380</v>
      </c>
      <c r="F14">
        <v>357.2</v>
      </c>
      <c r="G14">
        <v>357.2</v>
      </c>
      <c r="H14" t="s">
        <v>335</v>
      </c>
      <c r="I14" t="s">
        <v>336</v>
      </c>
      <c r="O14">
        <v>381</v>
      </c>
      <c r="P14">
        <v>81</v>
      </c>
      <c r="Q14" t="b">
        <v>1</v>
      </c>
      <c r="R14">
        <v>11.43</v>
      </c>
      <c r="S14">
        <v>0</v>
      </c>
      <c r="T14">
        <v>392.43</v>
      </c>
      <c r="U14" s="67">
        <v>1.0986282194848824</v>
      </c>
      <c r="V14" s="69">
        <v>986.28219484882425</v>
      </c>
    </row>
    <row r="15" spans="1:22" x14ac:dyDescent="0.25">
      <c r="A15" t="s">
        <v>28</v>
      </c>
      <c r="B15" t="s">
        <v>138</v>
      </c>
      <c r="C15" t="s">
        <v>139</v>
      </c>
      <c r="D15">
        <v>557</v>
      </c>
      <c r="F15">
        <v>523.57999999999993</v>
      </c>
      <c r="G15">
        <v>523.57999999999993</v>
      </c>
      <c r="H15" t="s">
        <v>335</v>
      </c>
      <c r="I15" t="s">
        <v>336</v>
      </c>
      <c r="L15" t="s">
        <v>341</v>
      </c>
      <c r="O15">
        <v>571</v>
      </c>
      <c r="P15">
        <v>80</v>
      </c>
      <c r="Q15" t="b">
        <v>1</v>
      </c>
      <c r="R15">
        <v>17.13</v>
      </c>
      <c r="S15">
        <v>0</v>
      </c>
      <c r="T15">
        <v>588.13</v>
      </c>
      <c r="U15" s="67">
        <v>1.1232858397952559</v>
      </c>
      <c r="V15" s="69">
        <v>1200</v>
      </c>
    </row>
    <row r="16" spans="1:22" x14ac:dyDescent="0.25">
      <c r="A16" t="s">
        <v>25</v>
      </c>
      <c r="B16" t="s">
        <v>94</v>
      </c>
      <c r="C16" t="s">
        <v>95</v>
      </c>
      <c r="D16">
        <v>596</v>
      </c>
      <c r="F16">
        <v>560.24</v>
      </c>
      <c r="G16">
        <v>560.24</v>
      </c>
      <c r="O16">
        <v>581</v>
      </c>
      <c r="P16">
        <v>77</v>
      </c>
      <c r="Q16" t="b">
        <v>1</v>
      </c>
      <c r="R16">
        <v>17.43</v>
      </c>
      <c r="S16">
        <v>0</v>
      </c>
      <c r="T16">
        <v>598.42999999999995</v>
      </c>
      <c r="U16" s="67">
        <v>1.0681672140511209</v>
      </c>
      <c r="V16" s="69">
        <v>681.67214051120914</v>
      </c>
    </row>
    <row r="17" spans="1:22" x14ac:dyDescent="0.25">
      <c r="A17" t="s">
        <v>25</v>
      </c>
      <c r="B17" t="s">
        <v>275</v>
      </c>
      <c r="C17" t="s">
        <v>276</v>
      </c>
      <c r="D17">
        <v>400</v>
      </c>
      <c r="F17">
        <v>376</v>
      </c>
      <c r="G17">
        <v>376</v>
      </c>
      <c r="O17">
        <v>339</v>
      </c>
      <c r="P17">
        <v>76</v>
      </c>
      <c r="Q17" t="b">
        <v>1</v>
      </c>
      <c r="R17">
        <v>10.17</v>
      </c>
      <c r="S17">
        <v>0</v>
      </c>
      <c r="T17">
        <v>349.17</v>
      </c>
      <c r="U17" s="67">
        <v>0.92864361702127662</v>
      </c>
      <c r="V17" s="69">
        <v>0</v>
      </c>
    </row>
    <row r="18" spans="1:22" x14ac:dyDescent="0.25">
      <c r="A18" t="s">
        <v>28</v>
      </c>
      <c r="B18" t="s">
        <v>323</v>
      </c>
      <c r="C18" t="s">
        <v>324</v>
      </c>
      <c r="D18">
        <v>356</v>
      </c>
      <c r="F18">
        <v>334.64</v>
      </c>
      <c r="G18">
        <v>334.64</v>
      </c>
      <c r="H18" t="s">
        <v>338</v>
      </c>
      <c r="O18">
        <v>273</v>
      </c>
      <c r="P18">
        <v>81</v>
      </c>
      <c r="Q18" t="b">
        <v>1</v>
      </c>
      <c r="R18">
        <v>8.19</v>
      </c>
      <c r="S18">
        <v>0</v>
      </c>
      <c r="T18">
        <v>281.19</v>
      </c>
      <c r="U18" s="67">
        <v>0.84027611761893384</v>
      </c>
      <c r="V18" s="69">
        <v>0</v>
      </c>
    </row>
    <row r="19" spans="1:22" x14ac:dyDescent="0.25">
      <c r="B19" t="s">
        <v>295</v>
      </c>
      <c r="C19" t="s">
        <v>296</v>
      </c>
      <c r="D19">
        <v>305</v>
      </c>
      <c r="F19">
        <v>286.7</v>
      </c>
      <c r="G19">
        <v>286.7</v>
      </c>
      <c r="O19">
        <v>0</v>
      </c>
      <c r="P19">
        <v>0</v>
      </c>
      <c r="Q19" t="b">
        <v>0</v>
      </c>
      <c r="R19">
        <v>0</v>
      </c>
      <c r="S19">
        <v>0</v>
      </c>
      <c r="T19">
        <v>0</v>
      </c>
      <c r="U19" s="67">
        <v>0</v>
      </c>
      <c r="V19" s="69">
        <v>0</v>
      </c>
    </row>
    <row r="20" spans="1:22" x14ac:dyDescent="0.25">
      <c r="A20" t="s">
        <v>26</v>
      </c>
      <c r="B20" t="s">
        <v>50</v>
      </c>
      <c r="C20" t="s">
        <v>51</v>
      </c>
      <c r="D20">
        <v>469</v>
      </c>
      <c r="F20">
        <v>440.85999999999996</v>
      </c>
      <c r="G20">
        <v>440.85999999999996</v>
      </c>
      <c r="H20" t="s">
        <v>335</v>
      </c>
      <c r="I20" t="s">
        <v>342</v>
      </c>
      <c r="J20" t="s">
        <v>343</v>
      </c>
      <c r="O20">
        <v>479</v>
      </c>
      <c r="P20">
        <v>82</v>
      </c>
      <c r="Q20" t="b">
        <v>1</v>
      </c>
      <c r="R20">
        <v>14.37</v>
      </c>
      <c r="S20">
        <v>0</v>
      </c>
      <c r="T20">
        <v>493.37</v>
      </c>
      <c r="U20" s="67">
        <v>1.1191081068820035</v>
      </c>
      <c r="V20" s="69">
        <v>1191.0810688200347</v>
      </c>
    </row>
    <row r="21" spans="1:22" x14ac:dyDescent="0.25">
      <c r="A21" t="s">
        <v>26</v>
      </c>
      <c r="B21" t="s">
        <v>194</v>
      </c>
      <c r="C21" t="s">
        <v>195</v>
      </c>
      <c r="D21">
        <v>468</v>
      </c>
      <c r="F21">
        <v>439.91999999999996</v>
      </c>
      <c r="G21">
        <v>439.91999999999996</v>
      </c>
      <c r="O21">
        <v>451</v>
      </c>
      <c r="P21">
        <v>78</v>
      </c>
      <c r="Q21" t="b">
        <v>1</v>
      </c>
      <c r="R21">
        <v>13.53</v>
      </c>
      <c r="S21">
        <v>0</v>
      </c>
      <c r="T21">
        <v>464.53</v>
      </c>
      <c r="U21" s="67">
        <v>1.0559419894526278</v>
      </c>
      <c r="V21" s="69">
        <v>559.41989452627854</v>
      </c>
    </row>
    <row r="22" spans="1:22" x14ac:dyDescent="0.25">
      <c r="A22" t="s">
        <v>29</v>
      </c>
      <c r="B22" t="s">
        <v>313</v>
      </c>
      <c r="C22" t="s">
        <v>314</v>
      </c>
      <c r="D22">
        <v>466</v>
      </c>
      <c r="F22">
        <v>438.03999999999996</v>
      </c>
      <c r="G22">
        <v>438.03999999999996</v>
      </c>
      <c r="O22">
        <v>465</v>
      </c>
      <c r="P22">
        <v>81</v>
      </c>
      <c r="Q22" t="b">
        <v>1</v>
      </c>
      <c r="R22">
        <v>13.95</v>
      </c>
      <c r="S22">
        <v>0</v>
      </c>
      <c r="T22">
        <v>478.95</v>
      </c>
      <c r="U22" s="67">
        <v>1.0933932974157612</v>
      </c>
      <c r="V22" s="69">
        <v>933.93297415761185</v>
      </c>
    </row>
    <row r="23" spans="1:22" x14ac:dyDescent="0.25">
      <c r="A23" t="s">
        <v>26</v>
      </c>
      <c r="B23" t="s">
        <v>229</v>
      </c>
      <c r="C23" t="s">
        <v>230</v>
      </c>
      <c r="D23">
        <v>386</v>
      </c>
      <c r="F23">
        <v>362.84</v>
      </c>
      <c r="G23">
        <v>362.84</v>
      </c>
      <c r="H23" t="s">
        <v>335</v>
      </c>
      <c r="I23" t="s">
        <v>342</v>
      </c>
      <c r="J23" t="s">
        <v>359</v>
      </c>
      <c r="O23">
        <v>386</v>
      </c>
      <c r="P23">
        <v>81</v>
      </c>
      <c r="Q23" t="b">
        <v>1</v>
      </c>
      <c r="R23">
        <v>11.58</v>
      </c>
      <c r="S23">
        <v>0</v>
      </c>
      <c r="T23">
        <v>397.58</v>
      </c>
      <c r="U23" s="67">
        <v>1.0957446808510638</v>
      </c>
      <c r="V23" s="69">
        <v>957.44680851063799</v>
      </c>
    </row>
    <row r="24" spans="1:22" x14ac:dyDescent="0.25">
      <c r="A24" t="s">
        <v>29</v>
      </c>
      <c r="B24" t="s">
        <v>200</v>
      </c>
      <c r="C24" t="s">
        <v>201</v>
      </c>
      <c r="D24">
        <v>499</v>
      </c>
      <c r="F24">
        <v>469.05999999999995</v>
      </c>
      <c r="G24">
        <v>469.05999999999995</v>
      </c>
      <c r="O24">
        <v>473</v>
      </c>
      <c r="P24">
        <v>79</v>
      </c>
      <c r="Q24" t="b">
        <v>1</v>
      </c>
      <c r="R24">
        <v>14.19</v>
      </c>
      <c r="S24">
        <v>0</v>
      </c>
      <c r="T24">
        <v>487.19</v>
      </c>
      <c r="U24" s="67">
        <v>1.0386517716283632</v>
      </c>
      <c r="V24" s="69">
        <v>386.51771628363196</v>
      </c>
    </row>
    <row r="25" spans="1:22" x14ac:dyDescent="0.25">
      <c r="A25" t="s">
        <v>28</v>
      </c>
      <c r="B25" t="s">
        <v>72</v>
      </c>
      <c r="C25" t="s">
        <v>73</v>
      </c>
      <c r="D25">
        <v>376</v>
      </c>
      <c r="F25">
        <v>353.44</v>
      </c>
      <c r="G25">
        <v>353.44</v>
      </c>
      <c r="O25">
        <v>379</v>
      </c>
      <c r="P25">
        <v>77</v>
      </c>
      <c r="Q25" t="b">
        <v>1</v>
      </c>
      <c r="R25">
        <v>11.37</v>
      </c>
      <c r="S25">
        <v>0</v>
      </c>
      <c r="T25">
        <v>390.37</v>
      </c>
      <c r="U25" s="67">
        <v>1.1044873245812585</v>
      </c>
      <c r="V25" s="69">
        <v>1044.8732458125853</v>
      </c>
    </row>
    <row r="26" spans="1:22" x14ac:dyDescent="0.25">
      <c r="B26" t="s">
        <v>120</v>
      </c>
      <c r="C26" t="s">
        <v>121</v>
      </c>
      <c r="D26">
        <v>315</v>
      </c>
      <c r="E26" t="s">
        <v>362</v>
      </c>
      <c r="F26">
        <v>296.09999999999997</v>
      </c>
      <c r="G26">
        <v>296.09999999999997</v>
      </c>
      <c r="H26" t="s">
        <v>350</v>
      </c>
      <c r="O26">
        <v>0</v>
      </c>
      <c r="P26">
        <v>0</v>
      </c>
      <c r="Q26" t="b">
        <v>0</v>
      </c>
      <c r="R26">
        <v>0</v>
      </c>
      <c r="S26">
        <v>0</v>
      </c>
      <c r="T26">
        <v>0</v>
      </c>
      <c r="U26" s="67">
        <v>0</v>
      </c>
      <c r="V26" s="69">
        <v>0</v>
      </c>
    </row>
    <row r="27" spans="1:22" x14ac:dyDescent="0.25">
      <c r="A27" t="s">
        <v>26</v>
      </c>
      <c r="B27" t="s">
        <v>44</v>
      </c>
      <c r="C27" t="s">
        <v>45</v>
      </c>
      <c r="D27">
        <v>337</v>
      </c>
      <c r="F27">
        <v>316.77999999999997</v>
      </c>
      <c r="G27">
        <v>316.77999999999997</v>
      </c>
      <c r="O27">
        <v>318</v>
      </c>
      <c r="P27">
        <v>80</v>
      </c>
      <c r="Q27" t="b">
        <v>1</v>
      </c>
      <c r="R27">
        <v>9.5399999999999991</v>
      </c>
      <c r="S27">
        <v>0</v>
      </c>
      <c r="T27">
        <v>327.54000000000002</v>
      </c>
      <c r="U27" s="67">
        <v>1.0339667908327548</v>
      </c>
      <c r="V27" s="69">
        <v>339.66790832754776</v>
      </c>
    </row>
    <row r="28" spans="1:22" x14ac:dyDescent="0.25">
      <c r="A28" t="s">
        <v>26</v>
      </c>
      <c r="B28" t="s">
        <v>88</v>
      </c>
      <c r="C28" t="s">
        <v>89</v>
      </c>
      <c r="D28">
        <v>372</v>
      </c>
      <c r="F28">
        <v>349.68</v>
      </c>
      <c r="G28">
        <v>349.68</v>
      </c>
      <c r="H28" t="s">
        <v>335</v>
      </c>
      <c r="I28" t="s">
        <v>342</v>
      </c>
      <c r="J28" t="s">
        <v>346</v>
      </c>
      <c r="O28">
        <v>375</v>
      </c>
      <c r="P28">
        <v>82</v>
      </c>
      <c r="Q28" t="b">
        <v>1</v>
      </c>
      <c r="R28">
        <v>11.25</v>
      </c>
      <c r="S28">
        <v>0</v>
      </c>
      <c r="T28">
        <v>386.25</v>
      </c>
      <c r="U28" s="67">
        <v>1.1045813315030886</v>
      </c>
      <c r="V28" s="69">
        <v>1045.8133150308856</v>
      </c>
    </row>
    <row r="29" spans="1:22" x14ac:dyDescent="0.25">
      <c r="B29" t="s">
        <v>209</v>
      </c>
      <c r="C29" t="s">
        <v>210</v>
      </c>
      <c r="D29">
        <v>558</v>
      </c>
      <c r="F29">
        <v>524.52</v>
      </c>
      <c r="G29">
        <v>524.52</v>
      </c>
      <c r="O29">
        <v>0</v>
      </c>
      <c r="P29">
        <v>0</v>
      </c>
      <c r="Q29" t="b">
        <v>0</v>
      </c>
      <c r="R29">
        <v>0</v>
      </c>
      <c r="S29">
        <v>0</v>
      </c>
      <c r="T29">
        <v>0</v>
      </c>
      <c r="U29" s="67">
        <v>0</v>
      </c>
      <c r="V29" s="69">
        <v>0</v>
      </c>
    </row>
    <row r="30" spans="1:22" x14ac:dyDescent="0.25">
      <c r="A30" t="s">
        <v>28</v>
      </c>
      <c r="B30" t="s">
        <v>34</v>
      </c>
      <c r="C30" t="s">
        <v>35</v>
      </c>
      <c r="D30">
        <v>571</v>
      </c>
      <c r="F30">
        <v>536.74</v>
      </c>
      <c r="G30">
        <v>536.74</v>
      </c>
      <c r="H30" t="s">
        <v>335</v>
      </c>
      <c r="I30" t="s">
        <v>336</v>
      </c>
      <c r="L30" t="s">
        <v>337</v>
      </c>
      <c r="O30">
        <v>565</v>
      </c>
      <c r="P30">
        <v>78</v>
      </c>
      <c r="Q30" t="b">
        <v>1</v>
      </c>
      <c r="R30">
        <v>16.95</v>
      </c>
      <c r="S30">
        <v>0</v>
      </c>
      <c r="T30">
        <v>581.95000000000005</v>
      </c>
      <c r="U30" s="67">
        <v>1.0842307262361666</v>
      </c>
      <c r="V30" s="69">
        <v>842.30726236166561</v>
      </c>
    </row>
    <row r="31" spans="1:22" x14ac:dyDescent="0.25">
      <c r="A31" t="s">
        <v>26</v>
      </c>
      <c r="B31" t="s">
        <v>136</v>
      </c>
      <c r="C31" t="s">
        <v>137</v>
      </c>
      <c r="D31">
        <v>395</v>
      </c>
      <c r="F31">
        <v>371.29999999999995</v>
      </c>
      <c r="G31">
        <v>371.29999999999995</v>
      </c>
      <c r="O31">
        <v>376</v>
      </c>
      <c r="P31">
        <v>80</v>
      </c>
      <c r="Q31" t="b">
        <v>1</v>
      </c>
      <c r="R31">
        <v>11.28</v>
      </c>
      <c r="S31">
        <v>0</v>
      </c>
      <c r="T31">
        <v>387.28</v>
      </c>
      <c r="U31" s="67">
        <v>1.0430379746835443</v>
      </c>
      <c r="V31" s="69">
        <v>430.37974683544309</v>
      </c>
    </row>
    <row r="32" spans="1:22" x14ac:dyDescent="0.25">
      <c r="B32" t="s">
        <v>317</v>
      </c>
      <c r="C32" t="s">
        <v>318</v>
      </c>
      <c r="D32">
        <v>502</v>
      </c>
      <c r="F32">
        <v>471.88</v>
      </c>
      <c r="G32">
        <v>471.88</v>
      </c>
      <c r="H32" t="s">
        <v>335</v>
      </c>
      <c r="I32" t="s">
        <v>342</v>
      </c>
      <c r="J32" t="s">
        <v>348</v>
      </c>
      <c r="O32">
        <v>0</v>
      </c>
      <c r="P32">
        <v>0</v>
      </c>
      <c r="Q32" t="b">
        <v>0</v>
      </c>
      <c r="R32">
        <v>0</v>
      </c>
      <c r="S32">
        <v>0</v>
      </c>
      <c r="T32">
        <v>0</v>
      </c>
      <c r="U32" s="67">
        <v>0</v>
      </c>
      <c r="V32" s="69">
        <v>0</v>
      </c>
    </row>
    <row r="33" spans="1:22" x14ac:dyDescent="0.25">
      <c r="A33" t="s">
        <v>28</v>
      </c>
      <c r="B33" t="s">
        <v>174</v>
      </c>
      <c r="C33" t="s">
        <v>175</v>
      </c>
      <c r="D33">
        <v>410</v>
      </c>
      <c r="F33">
        <v>385.4</v>
      </c>
      <c r="G33">
        <v>385.4</v>
      </c>
      <c r="O33">
        <v>414</v>
      </c>
      <c r="P33">
        <v>81</v>
      </c>
      <c r="Q33" t="b">
        <v>1</v>
      </c>
      <c r="R33">
        <v>12.42</v>
      </c>
      <c r="S33">
        <v>0</v>
      </c>
      <c r="T33">
        <v>426.42</v>
      </c>
      <c r="U33" s="67">
        <v>1.1064348728593669</v>
      </c>
      <c r="V33" s="69">
        <v>1064.3487285936692</v>
      </c>
    </row>
    <row r="34" spans="1:22" x14ac:dyDescent="0.25">
      <c r="A34" t="s">
        <v>26</v>
      </c>
      <c r="B34" t="s">
        <v>265</v>
      </c>
      <c r="C34" t="s">
        <v>266</v>
      </c>
      <c r="D34">
        <v>376</v>
      </c>
      <c r="F34">
        <v>353.44</v>
      </c>
      <c r="G34">
        <v>353.44</v>
      </c>
      <c r="O34">
        <v>360</v>
      </c>
      <c r="P34">
        <v>77</v>
      </c>
      <c r="Q34" t="b">
        <v>1</v>
      </c>
      <c r="R34">
        <v>10.799999999999999</v>
      </c>
      <c r="S34">
        <v>0</v>
      </c>
      <c r="T34">
        <v>370.8</v>
      </c>
      <c r="U34" s="67">
        <v>1.049117247623359</v>
      </c>
      <c r="V34" s="69">
        <v>491.17247623359003</v>
      </c>
    </row>
    <row r="35" spans="1:22" x14ac:dyDescent="0.25">
      <c r="A35" t="s">
        <v>26</v>
      </c>
      <c r="B35" t="s">
        <v>273</v>
      </c>
      <c r="C35" t="s">
        <v>274</v>
      </c>
      <c r="D35">
        <v>346</v>
      </c>
      <c r="F35">
        <v>325.24</v>
      </c>
      <c r="G35">
        <v>325.24</v>
      </c>
      <c r="O35">
        <v>335</v>
      </c>
      <c r="P35">
        <v>77</v>
      </c>
      <c r="Q35" t="b">
        <v>1</v>
      </c>
      <c r="R35">
        <v>10.049999999999999</v>
      </c>
      <c r="S35">
        <v>0</v>
      </c>
      <c r="T35">
        <v>345.05</v>
      </c>
      <c r="U35" s="67">
        <v>1.0609088672979954</v>
      </c>
      <c r="V35" s="69">
        <v>609.0886729799538</v>
      </c>
    </row>
    <row r="36" spans="1:22" x14ac:dyDescent="0.25">
      <c r="A36" t="s">
        <v>29</v>
      </c>
      <c r="B36" t="s">
        <v>76</v>
      </c>
      <c r="C36" t="s">
        <v>77</v>
      </c>
      <c r="D36">
        <v>358</v>
      </c>
      <c r="F36">
        <v>336.52</v>
      </c>
      <c r="G36">
        <v>336.52</v>
      </c>
      <c r="O36">
        <v>360</v>
      </c>
      <c r="P36">
        <v>81</v>
      </c>
      <c r="Q36" t="b">
        <v>1</v>
      </c>
      <c r="R36">
        <v>10.799999999999999</v>
      </c>
      <c r="S36">
        <v>0</v>
      </c>
      <c r="T36">
        <v>370.8</v>
      </c>
      <c r="U36" s="67">
        <v>1.1018661595150363</v>
      </c>
      <c r="V36" s="69">
        <v>1018.661595150363</v>
      </c>
    </row>
    <row r="37" spans="1:22" x14ac:dyDescent="0.25">
      <c r="A37" t="s">
        <v>25</v>
      </c>
      <c r="B37" t="s">
        <v>269</v>
      </c>
      <c r="C37" t="s">
        <v>270</v>
      </c>
      <c r="D37">
        <v>588</v>
      </c>
      <c r="F37">
        <v>552.71999999999991</v>
      </c>
      <c r="G37">
        <v>552.71999999999991</v>
      </c>
      <c r="O37">
        <v>568</v>
      </c>
      <c r="P37">
        <v>76</v>
      </c>
      <c r="Q37" t="b">
        <v>1</v>
      </c>
      <c r="R37">
        <v>17.04</v>
      </c>
      <c r="S37">
        <v>0</v>
      </c>
      <c r="T37">
        <v>585.04</v>
      </c>
      <c r="U37" s="67">
        <v>1.0584744536112318</v>
      </c>
      <c r="V37" s="69">
        <v>584.7445361123182</v>
      </c>
    </row>
    <row r="38" spans="1:22" x14ac:dyDescent="0.25">
      <c r="A38" t="s">
        <v>26</v>
      </c>
      <c r="B38" t="s">
        <v>158</v>
      </c>
      <c r="C38" t="s">
        <v>159</v>
      </c>
      <c r="D38">
        <v>401</v>
      </c>
      <c r="F38">
        <v>376.94</v>
      </c>
      <c r="G38">
        <v>376.94</v>
      </c>
      <c r="H38" t="s">
        <v>335</v>
      </c>
      <c r="I38" t="s">
        <v>336</v>
      </c>
      <c r="L38" t="s">
        <v>341</v>
      </c>
      <c r="O38">
        <v>411</v>
      </c>
      <c r="P38">
        <v>80</v>
      </c>
      <c r="Q38" t="b">
        <v>1</v>
      </c>
      <c r="R38">
        <v>12.33</v>
      </c>
      <c r="S38">
        <v>0</v>
      </c>
      <c r="T38">
        <v>423.33</v>
      </c>
      <c r="U38" s="67">
        <v>1.1230699846129357</v>
      </c>
      <c r="V38" s="69">
        <v>1200</v>
      </c>
    </row>
    <row r="39" spans="1:22" x14ac:dyDescent="0.25">
      <c r="A39" t="s">
        <v>26</v>
      </c>
      <c r="B39" t="s">
        <v>130</v>
      </c>
      <c r="C39" t="s">
        <v>131</v>
      </c>
      <c r="D39">
        <v>490</v>
      </c>
      <c r="F39">
        <v>460.59999999999997</v>
      </c>
      <c r="G39">
        <v>460.59999999999997</v>
      </c>
      <c r="O39">
        <v>442</v>
      </c>
      <c r="P39">
        <v>81</v>
      </c>
      <c r="Q39" t="b">
        <v>1</v>
      </c>
      <c r="R39">
        <v>13.26</v>
      </c>
      <c r="S39">
        <v>0</v>
      </c>
      <c r="T39">
        <v>455.26</v>
      </c>
      <c r="U39" s="67">
        <v>0.98840642640034737</v>
      </c>
      <c r="V39" s="69">
        <v>0</v>
      </c>
    </row>
    <row r="40" spans="1:22" x14ac:dyDescent="0.25">
      <c r="A40" t="s">
        <v>29</v>
      </c>
      <c r="B40" t="s">
        <v>259</v>
      </c>
      <c r="C40" t="s">
        <v>260</v>
      </c>
      <c r="D40">
        <v>348</v>
      </c>
      <c r="F40">
        <v>327.12</v>
      </c>
      <c r="G40">
        <v>327.12</v>
      </c>
      <c r="O40">
        <v>300</v>
      </c>
      <c r="P40">
        <v>75</v>
      </c>
      <c r="Q40" t="b">
        <v>0</v>
      </c>
      <c r="R40">
        <v>0</v>
      </c>
      <c r="S40">
        <v>0</v>
      </c>
      <c r="T40">
        <v>300</v>
      </c>
      <c r="U40" s="67">
        <v>0.91709464416727804</v>
      </c>
      <c r="V40" s="69">
        <v>0</v>
      </c>
    </row>
    <row r="41" spans="1:22" x14ac:dyDescent="0.25">
      <c r="A41" t="s">
        <v>29</v>
      </c>
      <c r="B41" t="s">
        <v>150</v>
      </c>
      <c r="C41" t="s">
        <v>151</v>
      </c>
      <c r="D41">
        <v>409</v>
      </c>
      <c r="F41">
        <v>384.46</v>
      </c>
      <c r="G41">
        <v>384.46</v>
      </c>
      <c r="O41">
        <v>372</v>
      </c>
      <c r="P41">
        <v>81</v>
      </c>
      <c r="Q41" t="b">
        <v>1</v>
      </c>
      <c r="R41">
        <v>11.16</v>
      </c>
      <c r="S41">
        <v>0</v>
      </c>
      <c r="T41">
        <v>383.16</v>
      </c>
      <c r="U41" s="67">
        <v>0.99661863392810712</v>
      </c>
      <c r="V41" s="69">
        <v>0</v>
      </c>
    </row>
    <row r="42" spans="1:22" x14ac:dyDescent="0.25">
      <c r="A42" t="s">
        <v>25</v>
      </c>
      <c r="B42" t="s">
        <v>58</v>
      </c>
      <c r="C42" t="s">
        <v>59</v>
      </c>
      <c r="D42">
        <v>280</v>
      </c>
      <c r="F42">
        <v>263.2</v>
      </c>
      <c r="G42">
        <v>263.2</v>
      </c>
      <c r="O42">
        <v>287</v>
      </c>
      <c r="P42">
        <v>78</v>
      </c>
      <c r="Q42" t="b">
        <v>1</v>
      </c>
      <c r="R42">
        <v>8.61</v>
      </c>
      <c r="S42">
        <v>0</v>
      </c>
      <c r="T42">
        <v>295.61</v>
      </c>
      <c r="U42" s="67">
        <v>1.1231382978723405</v>
      </c>
      <c r="V42" s="69">
        <v>1200</v>
      </c>
    </row>
    <row r="43" spans="1:22" x14ac:dyDescent="0.25">
      <c r="A43" t="s">
        <v>26</v>
      </c>
      <c r="B43" t="s">
        <v>114</v>
      </c>
      <c r="C43" t="s">
        <v>115</v>
      </c>
      <c r="D43">
        <v>326</v>
      </c>
      <c r="F43">
        <v>306.44</v>
      </c>
      <c r="G43">
        <v>306.44</v>
      </c>
      <c r="H43" t="s">
        <v>335</v>
      </c>
      <c r="O43">
        <v>288</v>
      </c>
      <c r="P43">
        <v>79</v>
      </c>
      <c r="Q43" t="b">
        <v>1</v>
      </c>
      <c r="R43">
        <v>8.64</v>
      </c>
      <c r="S43">
        <v>0</v>
      </c>
      <c r="T43">
        <v>296.64</v>
      </c>
      <c r="U43" s="67">
        <v>0.96801984075185998</v>
      </c>
      <c r="V43" s="69">
        <v>0</v>
      </c>
    </row>
    <row r="44" spans="1:22" x14ac:dyDescent="0.25">
      <c r="A44" t="s">
        <v>25</v>
      </c>
      <c r="B44" t="s">
        <v>223</v>
      </c>
      <c r="C44" t="s">
        <v>224</v>
      </c>
      <c r="D44">
        <v>455</v>
      </c>
      <c r="F44">
        <v>427.7</v>
      </c>
      <c r="G44">
        <v>427.7</v>
      </c>
      <c r="H44" t="s">
        <v>335</v>
      </c>
      <c r="I44" t="s">
        <v>339</v>
      </c>
      <c r="O44">
        <v>404</v>
      </c>
      <c r="P44">
        <v>80</v>
      </c>
      <c r="Q44" t="b">
        <v>1</v>
      </c>
      <c r="R44">
        <v>12.12</v>
      </c>
      <c r="S44">
        <v>0</v>
      </c>
      <c r="T44">
        <v>416.12</v>
      </c>
      <c r="U44" s="67">
        <v>0.97292494739303259</v>
      </c>
      <c r="V44" s="69">
        <v>0</v>
      </c>
    </row>
    <row r="45" spans="1:22" x14ac:dyDescent="0.25">
      <c r="A45" t="s">
        <v>29</v>
      </c>
      <c r="B45" t="s">
        <v>134</v>
      </c>
      <c r="C45" t="s">
        <v>135</v>
      </c>
      <c r="D45">
        <v>250</v>
      </c>
      <c r="F45">
        <v>235</v>
      </c>
      <c r="G45">
        <v>235</v>
      </c>
      <c r="O45">
        <v>244</v>
      </c>
      <c r="P45">
        <v>79</v>
      </c>
      <c r="Q45" t="b">
        <v>1</v>
      </c>
      <c r="R45">
        <v>7.3199999999999994</v>
      </c>
      <c r="S45">
        <v>0</v>
      </c>
      <c r="T45">
        <v>251.32</v>
      </c>
      <c r="U45" s="67">
        <v>1.0694468085106383</v>
      </c>
      <c r="V45" s="69">
        <v>694.46808510638334</v>
      </c>
    </row>
    <row r="46" spans="1:22" x14ac:dyDescent="0.25">
      <c r="A46" t="s">
        <v>29</v>
      </c>
      <c r="B46" t="s">
        <v>80</v>
      </c>
      <c r="C46" t="s">
        <v>81</v>
      </c>
      <c r="D46">
        <v>335</v>
      </c>
      <c r="F46">
        <v>314.89999999999998</v>
      </c>
      <c r="G46">
        <v>314.89999999999998</v>
      </c>
      <c r="O46">
        <v>348</v>
      </c>
      <c r="P46">
        <v>80</v>
      </c>
      <c r="Q46" t="b">
        <v>1</v>
      </c>
      <c r="R46">
        <v>10.44</v>
      </c>
      <c r="S46">
        <v>0</v>
      </c>
      <c r="T46">
        <v>358.44</v>
      </c>
      <c r="U46" s="67">
        <v>1.1382661162273739</v>
      </c>
      <c r="V46" s="69">
        <v>1200</v>
      </c>
    </row>
    <row r="47" spans="1:22" x14ac:dyDescent="0.25">
      <c r="A47" t="s">
        <v>29</v>
      </c>
      <c r="B47" t="s">
        <v>225</v>
      </c>
      <c r="C47" t="s">
        <v>226</v>
      </c>
      <c r="D47">
        <v>421</v>
      </c>
      <c r="F47">
        <v>395.73999999999995</v>
      </c>
      <c r="G47">
        <v>395.73999999999995</v>
      </c>
      <c r="O47">
        <v>401</v>
      </c>
      <c r="P47">
        <v>80</v>
      </c>
      <c r="Q47" t="b">
        <v>1</v>
      </c>
      <c r="R47">
        <v>12.03</v>
      </c>
      <c r="S47">
        <v>0</v>
      </c>
      <c r="T47">
        <v>413.03</v>
      </c>
      <c r="U47" s="67">
        <v>1.0436903017132462</v>
      </c>
      <c r="V47" s="69">
        <v>436.90301713246174</v>
      </c>
    </row>
    <row r="48" spans="1:22" x14ac:dyDescent="0.25">
      <c r="A48" t="s">
        <v>26</v>
      </c>
      <c r="B48" t="s">
        <v>132</v>
      </c>
      <c r="C48" t="s">
        <v>133</v>
      </c>
      <c r="D48">
        <v>531</v>
      </c>
      <c r="F48">
        <v>499.14</v>
      </c>
      <c r="G48">
        <v>499.14</v>
      </c>
      <c r="H48" t="s">
        <v>350</v>
      </c>
      <c r="O48">
        <v>502</v>
      </c>
      <c r="P48">
        <v>80</v>
      </c>
      <c r="Q48" t="b">
        <v>1</v>
      </c>
      <c r="R48">
        <v>15.059999999999999</v>
      </c>
      <c r="S48">
        <v>0</v>
      </c>
      <c r="T48">
        <v>517.05999999999995</v>
      </c>
      <c r="U48" s="67">
        <v>1.0359017510117401</v>
      </c>
      <c r="V48" s="69">
        <v>359.01751011740089</v>
      </c>
    </row>
    <row r="49" spans="1:22" x14ac:dyDescent="0.25">
      <c r="A49" t="s">
        <v>28</v>
      </c>
      <c r="B49" t="s">
        <v>327</v>
      </c>
      <c r="C49" t="s">
        <v>328</v>
      </c>
      <c r="D49">
        <v>628</v>
      </c>
      <c r="F49">
        <v>590.31999999999994</v>
      </c>
      <c r="G49">
        <v>590.31999999999994</v>
      </c>
      <c r="O49">
        <v>605</v>
      </c>
      <c r="P49">
        <v>68</v>
      </c>
      <c r="Q49" t="b">
        <v>0</v>
      </c>
      <c r="R49">
        <v>0</v>
      </c>
      <c r="S49">
        <v>0</v>
      </c>
      <c r="T49">
        <v>605</v>
      </c>
      <c r="U49" s="67">
        <v>1.024867868274834</v>
      </c>
      <c r="V49" s="69">
        <v>248.67868274834004</v>
      </c>
    </row>
    <row r="50" spans="1:22" x14ac:dyDescent="0.25">
      <c r="A50" t="s">
        <v>25</v>
      </c>
      <c r="B50" t="s">
        <v>146</v>
      </c>
      <c r="C50" t="s">
        <v>147</v>
      </c>
      <c r="D50">
        <v>490</v>
      </c>
      <c r="F50">
        <v>460.59999999999997</v>
      </c>
      <c r="G50">
        <v>460.59999999999997</v>
      </c>
      <c r="O50">
        <v>495</v>
      </c>
      <c r="P50">
        <v>77</v>
      </c>
      <c r="Q50" t="b">
        <v>1</v>
      </c>
      <c r="R50">
        <v>14.85</v>
      </c>
      <c r="S50">
        <v>0</v>
      </c>
      <c r="T50">
        <v>509.85</v>
      </c>
      <c r="U50" s="67">
        <v>1.1069257490230135</v>
      </c>
      <c r="V50" s="69">
        <v>1069.2574902301355</v>
      </c>
    </row>
    <row r="51" spans="1:22" x14ac:dyDescent="0.25">
      <c r="A51" t="s">
        <v>29</v>
      </c>
      <c r="B51" t="s">
        <v>247</v>
      </c>
      <c r="C51" t="s">
        <v>248</v>
      </c>
      <c r="D51">
        <v>470</v>
      </c>
      <c r="F51">
        <v>441.79999999999995</v>
      </c>
      <c r="G51">
        <v>441.79999999999995</v>
      </c>
      <c r="H51" t="s">
        <v>335</v>
      </c>
      <c r="I51" t="s">
        <v>342</v>
      </c>
      <c r="J51" t="s">
        <v>348</v>
      </c>
      <c r="O51">
        <v>464</v>
      </c>
      <c r="P51">
        <v>80</v>
      </c>
      <c r="Q51" t="b">
        <v>1</v>
      </c>
      <c r="R51">
        <v>13.92</v>
      </c>
      <c r="S51">
        <v>0</v>
      </c>
      <c r="T51">
        <v>477.92</v>
      </c>
      <c r="U51" s="67">
        <v>1.0817564508827526</v>
      </c>
      <c r="V51" s="69">
        <v>817.56450882752631</v>
      </c>
    </row>
    <row r="52" spans="1:22" x14ac:dyDescent="0.25">
      <c r="A52" t="s">
        <v>29</v>
      </c>
      <c r="B52" t="s">
        <v>126</v>
      </c>
      <c r="C52" t="s">
        <v>127</v>
      </c>
      <c r="D52">
        <v>255</v>
      </c>
      <c r="F52">
        <v>239.7</v>
      </c>
      <c r="G52">
        <v>239.7</v>
      </c>
      <c r="O52">
        <v>243</v>
      </c>
      <c r="P52">
        <v>78</v>
      </c>
      <c r="Q52" t="b">
        <v>1</v>
      </c>
      <c r="R52">
        <v>7.29</v>
      </c>
      <c r="S52">
        <v>0</v>
      </c>
      <c r="T52">
        <v>250.29</v>
      </c>
      <c r="U52" s="67">
        <v>1.0441802252816019</v>
      </c>
      <c r="V52" s="69">
        <v>441.80225281601923</v>
      </c>
    </row>
    <row r="53" spans="1:22" x14ac:dyDescent="0.25">
      <c r="A53" t="s">
        <v>26</v>
      </c>
      <c r="B53" t="s">
        <v>112</v>
      </c>
      <c r="C53" t="s">
        <v>113</v>
      </c>
      <c r="D53">
        <v>372</v>
      </c>
      <c r="F53">
        <v>349.68</v>
      </c>
      <c r="G53">
        <v>349.68</v>
      </c>
      <c r="H53" t="s">
        <v>350</v>
      </c>
      <c r="I53" t="s">
        <v>336</v>
      </c>
      <c r="L53" t="s">
        <v>351</v>
      </c>
      <c r="O53">
        <v>201</v>
      </c>
      <c r="P53">
        <v>81</v>
      </c>
      <c r="Q53" t="b">
        <v>1</v>
      </c>
      <c r="R53">
        <v>6.0299999999999994</v>
      </c>
      <c r="S53">
        <v>0</v>
      </c>
      <c r="T53">
        <v>207.03</v>
      </c>
      <c r="U53" s="67">
        <v>0.59205559368565541</v>
      </c>
      <c r="V53" s="69">
        <v>0</v>
      </c>
    </row>
    <row r="54" spans="1:22" x14ac:dyDescent="0.25">
      <c r="A54" t="s">
        <v>25</v>
      </c>
      <c r="B54" t="s">
        <v>253</v>
      </c>
      <c r="C54" t="s">
        <v>254</v>
      </c>
      <c r="D54">
        <v>375</v>
      </c>
      <c r="F54">
        <v>352.5</v>
      </c>
      <c r="G54">
        <v>352.5</v>
      </c>
      <c r="H54" t="s">
        <v>335</v>
      </c>
      <c r="I54" t="s">
        <v>336</v>
      </c>
      <c r="L54" t="s">
        <v>341</v>
      </c>
      <c r="O54">
        <v>401</v>
      </c>
      <c r="P54">
        <v>82</v>
      </c>
      <c r="Q54" t="b">
        <v>1</v>
      </c>
      <c r="R54">
        <v>12.03</v>
      </c>
      <c r="S54">
        <v>0</v>
      </c>
      <c r="T54">
        <v>413.03</v>
      </c>
      <c r="U54" s="67">
        <v>1.1717163120567375</v>
      </c>
      <c r="V54" s="69">
        <v>1200</v>
      </c>
    </row>
    <row r="55" spans="1:22" x14ac:dyDescent="0.25">
      <c r="A55" t="s">
        <v>29</v>
      </c>
      <c r="B55" t="s">
        <v>86</v>
      </c>
      <c r="C55" t="s">
        <v>87</v>
      </c>
      <c r="D55">
        <v>303</v>
      </c>
      <c r="F55">
        <v>284.82</v>
      </c>
      <c r="G55">
        <v>284.82</v>
      </c>
      <c r="H55" t="s">
        <v>335</v>
      </c>
      <c r="I55" t="s">
        <v>336</v>
      </c>
      <c r="O55">
        <v>305</v>
      </c>
      <c r="P55">
        <v>78</v>
      </c>
      <c r="Q55" t="b">
        <v>1</v>
      </c>
      <c r="R55">
        <v>9.15</v>
      </c>
      <c r="S55">
        <v>0</v>
      </c>
      <c r="T55">
        <v>314.14999999999998</v>
      </c>
      <c r="U55" s="67">
        <v>1.1029773190084966</v>
      </c>
      <c r="V55" s="69">
        <v>1029.773190084966</v>
      </c>
    </row>
    <row r="56" spans="1:22" x14ac:dyDescent="0.25">
      <c r="A56" t="s">
        <v>29</v>
      </c>
      <c r="B56" t="s">
        <v>86</v>
      </c>
      <c r="C56" t="s">
        <v>87</v>
      </c>
      <c r="D56">
        <v>303</v>
      </c>
      <c r="F56">
        <v>284.82</v>
      </c>
      <c r="G56">
        <v>284.82</v>
      </c>
      <c r="H56" t="s">
        <v>335</v>
      </c>
      <c r="I56" t="s">
        <v>336</v>
      </c>
      <c r="O56">
        <v>305</v>
      </c>
      <c r="P56">
        <v>78</v>
      </c>
      <c r="Q56" t="b">
        <v>1</v>
      </c>
      <c r="R56">
        <v>9.15</v>
      </c>
      <c r="S56">
        <v>0</v>
      </c>
      <c r="T56">
        <v>314.14999999999998</v>
      </c>
      <c r="U56" s="67">
        <v>1.1029773190084966</v>
      </c>
      <c r="V56" s="69">
        <v>1029.773190084966</v>
      </c>
    </row>
    <row r="57" spans="1:22" x14ac:dyDescent="0.25">
      <c r="A57" t="s">
        <v>28</v>
      </c>
      <c r="B57" t="s">
        <v>231</v>
      </c>
      <c r="C57" t="s">
        <v>232</v>
      </c>
      <c r="D57">
        <v>442</v>
      </c>
      <c r="F57">
        <v>415.47999999999996</v>
      </c>
      <c r="G57">
        <v>415.47999999999996</v>
      </c>
      <c r="O57">
        <v>443</v>
      </c>
      <c r="P57">
        <v>80</v>
      </c>
      <c r="Q57" t="b">
        <v>1</v>
      </c>
      <c r="R57">
        <v>13.29</v>
      </c>
      <c r="S57">
        <v>0</v>
      </c>
      <c r="T57">
        <v>456.29</v>
      </c>
      <c r="U57" s="67">
        <v>1.0982237412149805</v>
      </c>
      <c r="V57" s="69">
        <v>982.23741214980453</v>
      </c>
    </row>
    <row r="58" spans="1:22" x14ac:dyDescent="0.25">
      <c r="A58" t="s">
        <v>29</v>
      </c>
      <c r="B58" t="s">
        <v>160</v>
      </c>
      <c r="C58" t="s">
        <v>161</v>
      </c>
      <c r="D58">
        <v>320</v>
      </c>
      <c r="F58">
        <v>300.79999999999995</v>
      </c>
      <c r="G58">
        <v>300.79999999999995</v>
      </c>
      <c r="H58" t="s">
        <v>335</v>
      </c>
      <c r="I58" t="s">
        <v>339</v>
      </c>
      <c r="O58">
        <v>305</v>
      </c>
      <c r="P58">
        <v>78</v>
      </c>
      <c r="Q58" t="b">
        <v>1</v>
      </c>
      <c r="R58">
        <v>9.15</v>
      </c>
      <c r="S58">
        <v>0</v>
      </c>
      <c r="T58">
        <v>314.14999999999998</v>
      </c>
      <c r="U58" s="67">
        <v>1.0443816489361704</v>
      </c>
      <c r="V58" s="69">
        <v>443.81648936170359</v>
      </c>
    </row>
    <row r="59" spans="1:22" x14ac:dyDescent="0.25">
      <c r="A59" t="s">
        <v>28</v>
      </c>
      <c r="B59" t="s">
        <v>60</v>
      </c>
      <c r="C59" t="s">
        <v>61</v>
      </c>
      <c r="D59">
        <v>421</v>
      </c>
      <c r="F59">
        <v>395.73999999999995</v>
      </c>
      <c r="G59">
        <v>395.73999999999995</v>
      </c>
      <c r="O59">
        <v>418</v>
      </c>
      <c r="P59">
        <v>79</v>
      </c>
      <c r="Q59" t="b">
        <v>1</v>
      </c>
      <c r="R59">
        <v>12.54</v>
      </c>
      <c r="S59">
        <v>0</v>
      </c>
      <c r="T59">
        <v>430.54</v>
      </c>
      <c r="U59" s="67">
        <v>1.0879365239803913</v>
      </c>
      <c r="V59" s="69">
        <v>879.36523980391314</v>
      </c>
    </row>
    <row r="60" spans="1:22" x14ac:dyDescent="0.25">
      <c r="A60" t="s">
        <v>26</v>
      </c>
      <c r="B60" t="s">
        <v>233</v>
      </c>
      <c r="C60" t="s">
        <v>234</v>
      </c>
      <c r="D60">
        <v>661</v>
      </c>
      <c r="F60">
        <v>621.33999999999992</v>
      </c>
      <c r="G60">
        <v>621.33999999999992</v>
      </c>
      <c r="O60">
        <v>665</v>
      </c>
      <c r="P60">
        <v>51</v>
      </c>
      <c r="Q60" t="b">
        <v>0</v>
      </c>
      <c r="R60">
        <v>0</v>
      </c>
      <c r="S60">
        <v>0</v>
      </c>
      <c r="T60">
        <v>665</v>
      </c>
      <c r="U60" s="67">
        <v>1.0702674864003607</v>
      </c>
      <c r="V60" s="69">
        <v>702.67486400360735</v>
      </c>
    </row>
    <row r="61" spans="1:22" x14ac:dyDescent="0.25">
      <c r="A61" t="s">
        <v>25</v>
      </c>
      <c r="B61" t="s">
        <v>297</v>
      </c>
      <c r="C61" t="s">
        <v>298</v>
      </c>
      <c r="D61">
        <v>323</v>
      </c>
      <c r="F61">
        <v>303.62</v>
      </c>
      <c r="G61">
        <v>303.62</v>
      </c>
      <c r="O61">
        <v>321</v>
      </c>
      <c r="P61">
        <v>79</v>
      </c>
      <c r="Q61" t="b">
        <v>1</v>
      </c>
      <c r="R61">
        <v>9.629999999999999</v>
      </c>
      <c r="S61">
        <v>0</v>
      </c>
      <c r="T61">
        <v>330.63</v>
      </c>
      <c r="U61" s="67">
        <v>1.0889598840656083</v>
      </c>
      <c r="V61" s="69">
        <v>889.59884065608287</v>
      </c>
    </row>
    <row r="62" spans="1:22" x14ac:dyDescent="0.25">
      <c r="A62" t="s">
        <v>28</v>
      </c>
      <c r="B62" t="s">
        <v>170</v>
      </c>
      <c r="C62" t="s">
        <v>171</v>
      </c>
      <c r="D62">
        <v>427</v>
      </c>
      <c r="F62">
        <v>401.38</v>
      </c>
      <c r="G62">
        <v>401.38</v>
      </c>
      <c r="O62">
        <v>419</v>
      </c>
      <c r="P62">
        <v>82</v>
      </c>
      <c r="Q62" t="b">
        <v>1</v>
      </c>
      <c r="R62">
        <v>12.57</v>
      </c>
      <c r="S62">
        <v>0</v>
      </c>
      <c r="T62">
        <v>431.57</v>
      </c>
      <c r="U62" s="67">
        <v>1.0752155065025661</v>
      </c>
      <c r="V62" s="69">
        <v>752.15506502566143</v>
      </c>
    </row>
    <row r="63" spans="1:22" x14ac:dyDescent="0.25">
      <c r="A63" t="s">
        <v>29</v>
      </c>
      <c r="B63" t="s">
        <v>164</v>
      </c>
      <c r="C63" t="s">
        <v>165</v>
      </c>
      <c r="D63">
        <v>542</v>
      </c>
      <c r="F63">
        <v>509.47999999999996</v>
      </c>
      <c r="G63">
        <v>509.47999999999996</v>
      </c>
      <c r="O63">
        <v>511</v>
      </c>
      <c r="P63">
        <v>78</v>
      </c>
      <c r="Q63" t="b">
        <v>1</v>
      </c>
      <c r="R63">
        <v>15.33</v>
      </c>
      <c r="S63">
        <v>0</v>
      </c>
      <c r="T63">
        <v>526.33000000000004</v>
      </c>
      <c r="U63" s="67">
        <v>1.0330729371123499</v>
      </c>
      <c r="V63" s="69">
        <v>330.72937112349933</v>
      </c>
    </row>
    <row r="64" spans="1:22" x14ac:dyDescent="0.25">
      <c r="B64" t="s">
        <v>106</v>
      </c>
      <c r="C64" t="s">
        <v>107</v>
      </c>
      <c r="D64">
        <v>432</v>
      </c>
      <c r="F64">
        <v>406.08</v>
      </c>
      <c r="G64">
        <v>406.08</v>
      </c>
      <c r="H64" t="s">
        <v>335</v>
      </c>
      <c r="I64" t="s">
        <v>342</v>
      </c>
      <c r="J64" t="s">
        <v>348</v>
      </c>
      <c r="O64">
        <v>0</v>
      </c>
      <c r="P64">
        <v>0</v>
      </c>
      <c r="Q64" t="b">
        <v>0</v>
      </c>
      <c r="R64">
        <v>0</v>
      </c>
      <c r="S64">
        <v>0</v>
      </c>
      <c r="T64">
        <v>0</v>
      </c>
      <c r="U64" s="67">
        <v>0</v>
      </c>
      <c r="V64" s="69">
        <v>0</v>
      </c>
    </row>
    <row r="65" spans="1:22" x14ac:dyDescent="0.25">
      <c r="A65" t="s">
        <v>26</v>
      </c>
      <c r="B65" t="s">
        <v>54</v>
      </c>
      <c r="C65" t="s">
        <v>55</v>
      </c>
      <c r="D65">
        <v>388</v>
      </c>
      <c r="F65">
        <v>364.71999999999997</v>
      </c>
      <c r="G65">
        <v>364.71999999999997</v>
      </c>
      <c r="H65" t="s">
        <v>338</v>
      </c>
      <c r="I65" t="s">
        <v>342</v>
      </c>
      <c r="J65" t="s">
        <v>344</v>
      </c>
      <c r="O65">
        <v>366</v>
      </c>
      <c r="P65">
        <v>83</v>
      </c>
      <c r="Q65" t="b">
        <v>0</v>
      </c>
      <c r="R65">
        <v>0</v>
      </c>
      <c r="S65">
        <v>0</v>
      </c>
      <c r="T65">
        <v>366</v>
      </c>
      <c r="U65" s="67">
        <v>1.003509541566133</v>
      </c>
      <c r="V65" s="69">
        <v>35.095415661330343</v>
      </c>
    </row>
    <row r="66" spans="1:22" x14ac:dyDescent="0.25">
      <c r="A66" t="s">
        <v>26</v>
      </c>
      <c r="B66" t="s">
        <v>96</v>
      </c>
      <c r="C66" t="s">
        <v>97</v>
      </c>
      <c r="D66">
        <v>711</v>
      </c>
      <c r="F66">
        <v>668.33999999999992</v>
      </c>
      <c r="G66">
        <v>668.33999999999992</v>
      </c>
      <c r="O66">
        <v>721</v>
      </c>
      <c r="P66">
        <v>83</v>
      </c>
      <c r="Q66" t="b">
        <v>0</v>
      </c>
      <c r="R66">
        <v>0</v>
      </c>
      <c r="S66">
        <v>0</v>
      </c>
      <c r="T66">
        <v>721</v>
      </c>
      <c r="U66" s="67">
        <v>1.0787922314989378</v>
      </c>
      <c r="V66" s="69">
        <v>787.9223149893777</v>
      </c>
    </row>
    <row r="67" spans="1:22" x14ac:dyDescent="0.25">
      <c r="A67" t="s">
        <v>25</v>
      </c>
      <c r="B67" t="s">
        <v>74</v>
      </c>
      <c r="C67" t="s">
        <v>75</v>
      </c>
      <c r="D67">
        <v>248</v>
      </c>
      <c r="F67">
        <v>233.11999999999998</v>
      </c>
      <c r="G67">
        <v>233.11999999999998</v>
      </c>
      <c r="O67">
        <v>248</v>
      </c>
      <c r="P67">
        <v>69</v>
      </c>
      <c r="Q67" t="b">
        <v>0</v>
      </c>
      <c r="R67">
        <v>0</v>
      </c>
      <c r="S67">
        <v>0</v>
      </c>
      <c r="T67">
        <v>248</v>
      </c>
      <c r="U67" s="67">
        <v>1.0638297872340428</v>
      </c>
      <c r="V67" s="69">
        <v>638.2978723404276</v>
      </c>
    </row>
    <row r="68" spans="1:22" x14ac:dyDescent="0.25">
      <c r="B68" t="s">
        <v>211</v>
      </c>
      <c r="C68" t="s">
        <v>212</v>
      </c>
      <c r="D68">
        <v>610</v>
      </c>
      <c r="F68">
        <v>573.4</v>
      </c>
      <c r="G68">
        <v>573.4</v>
      </c>
      <c r="O68">
        <v>0</v>
      </c>
      <c r="P68">
        <v>0</v>
      </c>
      <c r="Q68" t="b">
        <v>0</v>
      </c>
      <c r="R68">
        <v>0</v>
      </c>
      <c r="S68">
        <v>0</v>
      </c>
      <c r="T68">
        <v>0</v>
      </c>
      <c r="U68" s="67">
        <v>0</v>
      </c>
      <c r="V68" s="69">
        <v>0</v>
      </c>
    </row>
    <row r="69" spans="1:22" x14ac:dyDescent="0.25">
      <c r="A69" t="s">
        <v>26</v>
      </c>
      <c r="B69" t="s">
        <v>331</v>
      </c>
      <c r="C69" t="s">
        <v>332</v>
      </c>
      <c r="D69">
        <v>320</v>
      </c>
      <c r="F69">
        <v>300.79999999999995</v>
      </c>
      <c r="G69">
        <v>300.79999999999995</v>
      </c>
      <c r="H69" t="s">
        <v>335</v>
      </c>
      <c r="I69" t="s">
        <v>349</v>
      </c>
      <c r="L69" t="s">
        <v>361</v>
      </c>
      <c r="O69">
        <v>321</v>
      </c>
      <c r="P69">
        <v>81</v>
      </c>
      <c r="Q69" t="b">
        <v>1</v>
      </c>
      <c r="R69">
        <v>9.629999999999999</v>
      </c>
      <c r="S69">
        <v>0</v>
      </c>
      <c r="T69">
        <v>330.63</v>
      </c>
      <c r="U69" s="67">
        <v>1.0991688829787236</v>
      </c>
      <c r="V69" s="69">
        <v>991.68882978723616</v>
      </c>
    </row>
    <row r="70" spans="1:22" x14ac:dyDescent="0.25">
      <c r="A70" t="s">
        <v>26</v>
      </c>
      <c r="B70" t="s">
        <v>90</v>
      </c>
      <c r="C70" t="s">
        <v>91</v>
      </c>
      <c r="D70">
        <v>366</v>
      </c>
      <c r="F70">
        <v>344.03999999999996</v>
      </c>
      <c r="G70">
        <v>344.03999999999996</v>
      </c>
      <c r="H70" t="s">
        <v>347</v>
      </c>
      <c r="O70">
        <v>354</v>
      </c>
      <c r="P70">
        <v>76</v>
      </c>
      <c r="Q70" t="b">
        <v>1</v>
      </c>
      <c r="R70">
        <v>10.62</v>
      </c>
      <c r="S70">
        <v>0</v>
      </c>
      <c r="T70">
        <v>364.62</v>
      </c>
      <c r="U70" s="67">
        <v>1.059818625741193</v>
      </c>
      <c r="V70" s="69">
        <v>598.18625741193011</v>
      </c>
    </row>
    <row r="71" spans="1:22" x14ac:dyDescent="0.25">
      <c r="A71" t="s">
        <v>26</v>
      </c>
      <c r="B71" t="s">
        <v>184</v>
      </c>
      <c r="C71" t="s">
        <v>185</v>
      </c>
      <c r="D71">
        <v>333</v>
      </c>
      <c r="F71">
        <v>313.02</v>
      </c>
      <c r="G71">
        <v>313.02</v>
      </c>
      <c r="H71" t="s">
        <v>338</v>
      </c>
      <c r="I71" t="s">
        <v>336</v>
      </c>
      <c r="L71" t="s">
        <v>356</v>
      </c>
      <c r="O71">
        <v>304</v>
      </c>
      <c r="P71">
        <v>80</v>
      </c>
      <c r="Q71" t="b">
        <v>1</v>
      </c>
      <c r="R71">
        <v>9.1199999999999992</v>
      </c>
      <c r="S71">
        <v>0</v>
      </c>
      <c r="T71">
        <v>313.12</v>
      </c>
      <c r="U71" s="67">
        <v>1.0003194684045749</v>
      </c>
      <c r="V71" s="69">
        <v>3.1946840457486303</v>
      </c>
    </row>
    <row r="72" spans="1:22" x14ac:dyDescent="0.25">
      <c r="B72" t="s">
        <v>205</v>
      </c>
      <c r="C72" t="s">
        <v>206</v>
      </c>
      <c r="D72">
        <v>382</v>
      </c>
      <c r="F72">
        <v>359.08</v>
      </c>
      <c r="G72">
        <v>359.08</v>
      </c>
      <c r="O72">
        <v>0</v>
      </c>
      <c r="P72">
        <v>0</v>
      </c>
      <c r="Q72" t="b">
        <v>0</v>
      </c>
      <c r="R72">
        <v>0</v>
      </c>
      <c r="S72">
        <v>0</v>
      </c>
      <c r="T72">
        <v>0</v>
      </c>
      <c r="U72" s="67">
        <v>0</v>
      </c>
      <c r="V72" s="69">
        <v>0</v>
      </c>
    </row>
    <row r="73" spans="1:22" x14ac:dyDescent="0.25">
      <c r="A73" t="s">
        <v>29</v>
      </c>
      <c r="B73" t="s">
        <v>38</v>
      </c>
      <c r="C73" t="s">
        <v>39</v>
      </c>
      <c r="D73">
        <v>538</v>
      </c>
      <c r="F73">
        <v>505.71999999999997</v>
      </c>
      <c r="G73">
        <v>505.71999999999997</v>
      </c>
      <c r="H73" t="s">
        <v>338</v>
      </c>
      <c r="I73" t="s">
        <v>339</v>
      </c>
      <c r="K73" t="s">
        <v>340</v>
      </c>
      <c r="O73">
        <v>539</v>
      </c>
      <c r="P73">
        <v>81</v>
      </c>
      <c r="Q73" t="b">
        <v>1</v>
      </c>
      <c r="R73">
        <v>16.169999999999998</v>
      </c>
      <c r="S73">
        <v>0</v>
      </c>
      <c r="T73">
        <v>555.16999999999996</v>
      </c>
      <c r="U73" s="67">
        <v>1.0977813810013446</v>
      </c>
      <c r="V73" s="69">
        <v>977.81381001344596</v>
      </c>
    </row>
    <row r="74" spans="1:22" x14ac:dyDescent="0.25">
      <c r="A74" t="s">
        <v>26</v>
      </c>
      <c r="B74" t="s">
        <v>118</v>
      </c>
      <c r="C74" t="s">
        <v>119</v>
      </c>
      <c r="D74">
        <v>279</v>
      </c>
      <c r="F74">
        <v>262.26</v>
      </c>
      <c r="G74">
        <v>262.26</v>
      </c>
      <c r="O74">
        <v>263</v>
      </c>
      <c r="P74">
        <v>77</v>
      </c>
      <c r="Q74" t="b">
        <v>1</v>
      </c>
      <c r="R74">
        <v>7.89</v>
      </c>
      <c r="S74">
        <v>0</v>
      </c>
      <c r="T74">
        <v>270.89</v>
      </c>
      <c r="U74" s="67">
        <v>1.0329062762144436</v>
      </c>
      <c r="V74" s="69">
        <v>329.06276214443642</v>
      </c>
    </row>
    <row r="75" spans="1:22" x14ac:dyDescent="0.25">
      <c r="A75" t="s">
        <v>25</v>
      </c>
      <c r="B75" t="s">
        <v>221</v>
      </c>
      <c r="C75" t="s">
        <v>222</v>
      </c>
      <c r="D75">
        <v>395</v>
      </c>
      <c r="F75">
        <v>371.29999999999995</v>
      </c>
      <c r="G75">
        <v>371.29999999999995</v>
      </c>
      <c r="O75">
        <v>404</v>
      </c>
      <c r="P75">
        <v>77</v>
      </c>
      <c r="Q75" t="b">
        <v>1</v>
      </c>
      <c r="R75">
        <v>12.12</v>
      </c>
      <c r="S75">
        <v>0</v>
      </c>
      <c r="T75">
        <v>416.12</v>
      </c>
      <c r="U75" s="67">
        <v>1.1207110153514679</v>
      </c>
      <c r="V75" s="69">
        <v>1200</v>
      </c>
    </row>
    <row r="76" spans="1:22" x14ac:dyDescent="0.25">
      <c r="A76" t="s">
        <v>26</v>
      </c>
      <c r="B76" t="s">
        <v>215</v>
      </c>
      <c r="C76" t="s">
        <v>216</v>
      </c>
      <c r="D76">
        <v>389</v>
      </c>
      <c r="F76">
        <v>365.65999999999997</v>
      </c>
      <c r="G76">
        <v>365.65999999999997</v>
      </c>
      <c r="H76" t="s">
        <v>335</v>
      </c>
      <c r="I76" t="s">
        <v>342</v>
      </c>
      <c r="J76" t="s">
        <v>358</v>
      </c>
      <c r="O76">
        <v>369</v>
      </c>
      <c r="P76">
        <v>77</v>
      </c>
      <c r="Q76" t="b">
        <v>1</v>
      </c>
      <c r="R76">
        <v>11.07</v>
      </c>
      <c r="S76">
        <v>0</v>
      </c>
      <c r="T76">
        <v>380.07</v>
      </c>
      <c r="U76" s="67">
        <v>1.0394081934037085</v>
      </c>
      <c r="V76" s="69">
        <v>394.08193403708492</v>
      </c>
    </row>
    <row r="77" spans="1:22" x14ac:dyDescent="0.25">
      <c r="A77" t="s">
        <v>29</v>
      </c>
      <c r="B77" t="s">
        <v>98</v>
      </c>
      <c r="C77" t="s">
        <v>99</v>
      </c>
      <c r="D77">
        <v>584</v>
      </c>
      <c r="F77">
        <v>548.95999999999992</v>
      </c>
      <c r="G77">
        <v>548.95999999999992</v>
      </c>
      <c r="O77">
        <v>473</v>
      </c>
      <c r="P77">
        <v>76</v>
      </c>
      <c r="Q77" t="b">
        <v>1</v>
      </c>
      <c r="R77">
        <v>14.19</v>
      </c>
      <c r="S77">
        <v>0</v>
      </c>
      <c r="T77">
        <v>487.19</v>
      </c>
      <c r="U77" s="67">
        <v>0.88747814048382412</v>
      </c>
      <c r="V77" s="69">
        <v>0</v>
      </c>
    </row>
    <row r="78" spans="1:22" x14ac:dyDescent="0.25">
      <c r="A78" t="s">
        <v>25</v>
      </c>
      <c r="B78" t="s">
        <v>56</v>
      </c>
      <c r="C78" t="s">
        <v>57</v>
      </c>
      <c r="D78">
        <v>448</v>
      </c>
      <c r="F78">
        <v>421.12</v>
      </c>
      <c r="G78">
        <v>421.12</v>
      </c>
      <c r="O78">
        <v>450</v>
      </c>
      <c r="P78">
        <v>78</v>
      </c>
      <c r="Q78" t="b">
        <v>1</v>
      </c>
      <c r="R78">
        <v>13.5</v>
      </c>
      <c r="S78">
        <v>0</v>
      </c>
      <c r="T78">
        <v>463.5</v>
      </c>
      <c r="U78" s="67">
        <v>1.1006363981762919</v>
      </c>
      <c r="V78" s="69">
        <v>1006.3639817629189</v>
      </c>
    </row>
    <row r="79" spans="1:22" x14ac:dyDescent="0.25">
      <c r="B79" t="s">
        <v>66</v>
      </c>
      <c r="C79" t="s">
        <v>67</v>
      </c>
      <c r="D79">
        <v>416</v>
      </c>
      <c r="F79">
        <v>391.03999999999996</v>
      </c>
      <c r="G79">
        <v>0</v>
      </c>
      <c r="O79" t="s">
        <v>2004</v>
      </c>
      <c r="P79" t="s">
        <v>2004</v>
      </c>
      <c r="Q79" t="b">
        <v>0</v>
      </c>
      <c r="R79">
        <v>0</v>
      </c>
      <c r="S79">
        <v>0</v>
      </c>
      <c r="T79" t="e">
        <v>#VALUE!</v>
      </c>
      <c r="U79" s="67" t="e">
        <v>#VALUE!</v>
      </c>
    </row>
    <row r="80" spans="1:22" x14ac:dyDescent="0.25">
      <c r="A80" t="s">
        <v>25</v>
      </c>
      <c r="B80" t="s">
        <v>78</v>
      </c>
      <c r="C80" t="s">
        <v>79</v>
      </c>
      <c r="D80">
        <v>313</v>
      </c>
      <c r="F80">
        <v>294.21999999999997</v>
      </c>
      <c r="G80">
        <v>294.21999999999997</v>
      </c>
      <c r="H80" t="s">
        <v>338</v>
      </c>
      <c r="I80" t="s">
        <v>339</v>
      </c>
      <c r="K80" t="s">
        <v>345</v>
      </c>
      <c r="O80">
        <v>323</v>
      </c>
      <c r="P80">
        <v>79</v>
      </c>
      <c r="Q80" t="b">
        <v>1</v>
      </c>
      <c r="R80">
        <v>9.69</v>
      </c>
      <c r="S80">
        <v>0</v>
      </c>
      <c r="T80">
        <v>332.69</v>
      </c>
      <c r="U80" s="67">
        <v>1.1307524981306507</v>
      </c>
      <c r="V80" s="69">
        <v>1200</v>
      </c>
    </row>
    <row r="81" spans="1:22" x14ac:dyDescent="0.25">
      <c r="A81" t="s">
        <v>28</v>
      </c>
      <c r="B81" t="s">
        <v>267</v>
      </c>
      <c r="C81" t="s">
        <v>268</v>
      </c>
      <c r="D81">
        <v>402</v>
      </c>
      <c r="F81">
        <v>377.88</v>
      </c>
      <c r="G81">
        <v>377.88</v>
      </c>
      <c r="O81">
        <v>363</v>
      </c>
      <c r="P81">
        <v>81</v>
      </c>
      <c r="Q81" t="b">
        <v>1</v>
      </c>
      <c r="R81">
        <v>10.889999999999999</v>
      </c>
      <c r="S81">
        <v>0</v>
      </c>
      <c r="T81">
        <v>373.89</v>
      </c>
      <c r="U81" s="67">
        <v>0.98944109241028899</v>
      </c>
      <c r="V81" s="69">
        <v>0</v>
      </c>
    </row>
    <row r="82" spans="1:22" x14ac:dyDescent="0.25">
      <c r="B82" t="s">
        <v>307</v>
      </c>
      <c r="C82" t="s">
        <v>308</v>
      </c>
      <c r="D82">
        <v>384</v>
      </c>
      <c r="F82">
        <v>360.96</v>
      </c>
      <c r="G82">
        <v>0</v>
      </c>
      <c r="O82" t="s">
        <v>2004</v>
      </c>
      <c r="P82" t="s">
        <v>2004</v>
      </c>
      <c r="Q82" t="b">
        <v>0</v>
      </c>
      <c r="R82">
        <v>0</v>
      </c>
      <c r="S82">
        <v>0</v>
      </c>
      <c r="T82" t="e">
        <v>#VALUE!</v>
      </c>
      <c r="U82" s="67" t="e">
        <v>#VALUE!</v>
      </c>
    </row>
    <row r="83" spans="1:22" x14ac:dyDescent="0.25">
      <c r="A83" t="s">
        <v>29</v>
      </c>
      <c r="B83" t="s">
        <v>263</v>
      </c>
      <c r="C83" t="s">
        <v>264</v>
      </c>
      <c r="D83">
        <v>418</v>
      </c>
      <c r="F83">
        <v>392.91999999999996</v>
      </c>
      <c r="G83">
        <v>392.91999999999996</v>
      </c>
      <c r="O83">
        <v>421</v>
      </c>
      <c r="P83">
        <v>79</v>
      </c>
      <c r="Q83" t="b">
        <v>1</v>
      </c>
      <c r="R83">
        <v>12.629999999999999</v>
      </c>
      <c r="S83">
        <v>0</v>
      </c>
      <c r="T83">
        <v>433.63</v>
      </c>
      <c r="U83" s="67">
        <v>1.1036088771251147</v>
      </c>
      <c r="V83" s="69">
        <v>1036.0887712511469</v>
      </c>
    </row>
    <row r="84" spans="1:22" x14ac:dyDescent="0.25">
      <c r="A84" t="s">
        <v>29</v>
      </c>
      <c r="B84" t="s">
        <v>152</v>
      </c>
      <c r="C84" t="s">
        <v>153</v>
      </c>
      <c r="D84">
        <v>645</v>
      </c>
      <c r="F84">
        <v>606.29999999999995</v>
      </c>
      <c r="G84">
        <v>606.29999999999995</v>
      </c>
      <c r="H84" t="s">
        <v>350</v>
      </c>
      <c r="I84" t="s">
        <v>342</v>
      </c>
      <c r="J84" t="s">
        <v>353</v>
      </c>
      <c r="O84">
        <v>613</v>
      </c>
      <c r="P84">
        <v>80</v>
      </c>
      <c r="Q84" t="b">
        <v>1</v>
      </c>
      <c r="R84">
        <v>18.39</v>
      </c>
      <c r="S84">
        <v>0</v>
      </c>
      <c r="T84">
        <v>631.39</v>
      </c>
      <c r="U84" s="67">
        <v>1.0413821540491506</v>
      </c>
      <c r="V84" s="69">
        <v>413.82154049150574</v>
      </c>
    </row>
    <row r="85" spans="1:22" x14ac:dyDescent="0.25">
      <c r="B85" t="s">
        <v>219</v>
      </c>
      <c r="C85" t="s">
        <v>220</v>
      </c>
      <c r="D85">
        <v>265</v>
      </c>
      <c r="F85">
        <v>249.1</v>
      </c>
      <c r="G85">
        <v>249.1</v>
      </c>
      <c r="O85">
        <v>0</v>
      </c>
      <c r="P85">
        <v>0</v>
      </c>
      <c r="Q85" t="b">
        <v>0</v>
      </c>
      <c r="R85">
        <v>0</v>
      </c>
      <c r="S85">
        <v>0</v>
      </c>
      <c r="T85">
        <v>0</v>
      </c>
      <c r="U85" s="67">
        <v>0</v>
      </c>
      <c r="V85" s="69">
        <v>0</v>
      </c>
    </row>
    <row r="86" spans="1:22" x14ac:dyDescent="0.25">
      <c r="B86" t="s">
        <v>279</v>
      </c>
      <c r="C86" t="s">
        <v>280</v>
      </c>
      <c r="D86">
        <v>452</v>
      </c>
      <c r="F86">
        <v>424.88</v>
      </c>
      <c r="G86">
        <v>424.88</v>
      </c>
      <c r="O86">
        <v>0</v>
      </c>
      <c r="P86">
        <v>0</v>
      </c>
      <c r="Q86" t="b">
        <v>0</v>
      </c>
      <c r="R86">
        <v>0</v>
      </c>
      <c r="S86">
        <v>0</v>
      </c>
      <c r="T86">
        <v>0</v>
      </c>
      <c r="U86" s="67">
        <v>0</v>
      </c>
      <c r="V86" s="69">
        <v>0</v>
      </c>
    </row>
    <row r="87" spans="1:22" x14ac:dyDescent="0.25">
      <c r="A87" t="s">
        <v>29</v>
      </c>
      <c r="B87" t="s">
        <v>110</v>
      </c>
      <c r="C87" t="s">
        <v>111</v>
      </c>
      <c r="D87">
        <v>347</v>
      </c>
      <c r="E87" t="s">
        <v>362</v>
      </c>
      <c r="F87">
        <v>326.18</v>
      </c>
      <c r="G87">
        <v>326.18</v>
      </c>
      <c r="H87" t="s">
        <v>347</v>
      </c>
      <c r="I87" t="s">
        <v>342</v>
      </c>
      <c r="J87" t="s">
        <v>348</v>
      </c>
      <c r="O87">
        <v>378</v>
      </c>
      <c r="P87">
        <v>79</v>
      </c>
      <c r="Q87" t="b">
        <v>1</v>
      </c>
      <c r="R87">
        <v>11.34</v>
      </c>
      <c r="S87">
        <v>0</v>
      </c>
      <c r="T87">
        <v>389.34</v>
      </c>
      <c r="U87" s="67">
        <v>1.1936354160279599</v>
      </c>
      <c r="V87" s="69">
        <v>1200</v>
      </c>
    </row>
    <row r="88" spans="1:22" x14ac:dyDescent="0.25">
      <c r="A88" t="s">
        <v>26</v>
      </c>
      <c r="B88" t="s">
        <v>261</v>
      </c>
      <c r="C88" t="s">
        <v>262</v>
      </c>
      <c r="D88">
        <v>380</v>
      </c>
      <c r="F88">
        <v>357.2</v>
      </c>
      <c r="G88">
        <v>357.2</v>
      </c>
      <c r="O88">
        <v>301</v>
      </c>
      <c r="P88">
        <v>79</v>
      </c>
      <c r="Q88" t="b">
        <v>1</v>
      </c>
      <c r="R88">
        <v>9.0299999999999994</v>
      </c>
      <c r="S88">
        <v>0</v>
      </c>
      <c r="T88">
        <v>310.02999999999997</v>
      </c>
      <c r="U88" s="67">
        <v>0.86794512877939523</v>
      </c>
      <c r="V88" s="69">
        <v>0</v>
      </c>
    </row>
    <row r="89" spans="1:22" x14ac:dyDescent="0.25">
      <c r="A89" t="s">
        <v>29</v>
      </c>
      <c r="B89" t="s">
        <v>289</v>
      </c>
      <c r="C89" t="s">
        <v>290</v>
      </c>
      <c r="D89">
        <v>512</v>
      </c>
      <c r="F89">
        <v>481.28</v>
      </c>
      <c r="G89">
        <v>481.28</v>
      </c>
      <c r="O89">
        <v>503</v>
      </c>
      <c r="P89">
        <v>79</v>
      </c>
      <c r="Q89" t="b">
        <v>1</v>
      </c>
      <c r="R89">
        <v>15.09</v>
      </c>
      <c r="S89">
        <v>0</v>
      </c>
      <c r="T89">
        <v>518.09</v>
      </c>
      <c r="U89" s="67">
        <v>1.076483543882979</v>
      </c>
      <c r="V89" s="69">
        <v>764.8354388297895</v>
      </c>
    </row>
    <row r="90" spans="1:22" x14ac:dyDescent="0.25">
      <c r="A90" t="s">
        <v>29</v>
      </c>
      <c r="B90" t="s">
        <v>162</v>
      </c>
      <c r="C90" t="s">
        <v>163</v>
      </c>
      <c r="D90">
        <v>380</v>
      </c>
      <c r="F90">
        <v>357.2</v>
      </c>
      <c r="G90">
        <v>357.2</v>
      </c>
      <c r="O90">
        <v>353</v>
      </c>
      <c r="P90">
        <v>74</v>
      </c>
      <c r="Q90" t="b">
        <v>0</v>
      </c>
      <c r="R90">
        <v>0</v>
      </c>
      <c r="S90">
        <v>0</v>
      </c>
      <c r="T90">
        <v>353</v>
      </c>
      <c r="U90" s="67">
        <v>0.98824188129899215</v>
      </c>
      <c r="V90" s="69">
        <v>0</v>
      </c>
    </row>
    <row r="91" spans="1:22" x14ac:dyDescent="0.25">
      <c r="B91" t="s">
        <v>124</v>
      </c>
      <c r="C91" t="s">
        <v>125</v>
      </c>
      <c r="D91">
        <v>364</v>
      </c>
      <c r="F91">
        <v>342.15999999999997</v>
      </c>
      <c r="G91">
        <v>342.15999999999997</v>
      </c>
      <c r="O91">
        <v>0</v>
      </c>
      <c r="P91">
        <v>0</v>
      </c>
      <c r="Q91" t="b">
        <v>0</v>
      </c>
      <c r="R91">
        <v>0</v>
      </c>
      <c r="S91">
        <v>0</v>
      </c>
      <c r="T91">
        <v>0</v>
      </c>
      <c r="U91" s="67">
        <v>0</v>
      </c>
      <c r="V91" s="69">
        <v>0</v>
      </c>
    </row>
    <row r="92" spans="1:22" x14ac:dyDescent="0.25">
      <c r="A92" t="s">
        <v>29</v>
      </c>
      <c r="B92" t="s">
        <v>128</v>
      </c>
      <c r="C92" t="s">
        <v>129</v>
      </c>
      <c r="D92">
        <v>346</v>
      </c>
      <c r="F92">
        <v>325.24</v>
      </c>
      <c r="G92">
        <v>325.24</v>
      </c>
      <c r="H92" t="s">
        <v>335</v>
      </c>
      <c r="I92" t="s">
        <v>336</v>
      </c>
      <c r="L92" t="s">
        <v>352</v>
      </c>
      <c r="O92">
        <v>332</v>
      </c>
      <c r="P92">
        <v>79</v>
      </c>
      <c r="Q92" t="b">
        <v>1</v>
      </c>
      <c r="R92">
        <v>9.9599999999999991</v>
      </c>
      <c r="S92">
        <v>0</v>
      </c>
      <c r="T92">
        <v>341.96</v>
      </c>
      <c r="U92" s="67">
        <v>1.051408190874431</v>
      </c>
      <c r="V92" s="69">
        <v>514.08190874431045</v>
      </c>
    </row>
    <row r="93" spans="1:22" x14ac:dyDescent="0.25">
      <c r="A93" t="s">
        <v>25</v>
      </c>
      <c r="B93" t="s">
        <v>40</v>
      </c>
      <c r="C93" t="s">
        <v>41</v>
      </c>
      <c r="D93">
        <v>558</v>
      </c>
      <c r="F93">
        <v>524.52</v>
      </c>
      <c r="G93">
        <v>524.52</v>
      </c>
      <c r="O93">
        <v>573</v>
      </c>
      <c r="P93">
        <v>81</v>
      </c>
      <c r="Q93" t="b">
        <v>1</v>
      </c>
      <c r="R93">
        <v>17.189999999999998</v>
      </c>
      <c r="S93">
        <v>0</v>
      </c>
      <c r="T93">
        <v>590.19000000000005</v>
      </c>
      <c r="U93" s="67">
        <v>1.1252001830244798</v>
      </c>
      <c r="V93" s="69">
        <v>1200</v>
      </c>
    </row>
    <row r="94" spans="1:22" x14ac:dyDescent="0.25">
      <c r="A94" t="s">
        <v>25</v>
      </c>
      <c r="B94" t="s">
        <v>42</v>
      </c>
      <c r="C94" t="s">
        <v>43</v>
      </c>
      <c r="D94">
        <v>265</v>
      </c>
      <c r="F94">
        <v>249.1</v>
      </c>
      <c r="G94">
        <v>249.1</v>
      </c>
      <c r="H94" t="s">
        <v>338</v>
      </c>
      <c r="I94" t="s">
        <v>336</v>
      </c>
      <c r="O94">
        <v>276</v>
      </c>
      <c r="P94">
        <v>78</v>
      </c>
      <c r="Q94" t="b">
        <v>1</v>
      </c>
      <c r="R94">
        <v>8.2799999999999994</v>
      </c>
      <c r="S94">
        <v>0</v>
      </c>
      <c r="T94">
        <v>284.27999999999997</v>
      </c>
      <c r="U94" s="67">
        <v>1.1412284223203533</v>
      </c>
      <c r="V94" s="69">
        <v>1200</v>
      </c>
    </row>
    <row r="95" spans="1:22" x14ac:dyDescent="0.25">
      <c r="A95" t="s">
        <v>25</v>
      </c>
      <c r="B95" t="s">
        <v>293</v>
      </c>
      <c r="C95" t="s">
        <v>294</v>
      </c>
      <c r="D95">
        <v>341</v>
      </c>
      <c r="F95">
        <v>320.53999999999996</v>
      </c>
      <c r="G95">
        <v>320.53999999999996</v>
      </c>
      <c r="H95" t="s">
        <v>338</v>
      </c>
      <c r="I95" t="s">
        <v>342</v>
      </c>
      <c r="J95" t="s">
        <v>358</v>
      </c>
      <c r="O95">
        <v>351</v>
      </c>
      <c r="P95">
        <v>80</v>
      </c>
      <c r="Q95" t="b">
        <v>1</v>
      </c>
      <c r="R95">
        <v>10.53</v>
      </c>
      <c r="S95">
        <v>0</v>
      </c>
      <c r="T95">
        <v>361.53</v>
      </c>
      <c r="U95" s="67">
        <v>1.1278779559493355</v>
      </c>
      <c r="V95" s="69">
        <v>1200</v>
      </c>
    </row>
    <row r="96" spans="1:22" x14ac:dyDescent="0.25">
      <c r="A96" t="s">
        <v>26</v>
      </c>
      <c r="B96" t="s">
        <v>154</v>
      </c>
      <c r="C96" t="s">
        <v>155</v>
      </c>
      <c r="D96">
        <v>415</v>
      </c>
      <c r="F96">
        <v>390.09999999999997</v>
      </c>
      <c r="G96">
        <v>390.09999999999997</v>
      </c>
      <c r="O96">
        <v>406</v>
      </c>
      <c r="P96">
        <v>79</v>
      </c>
      <c r="Q96" t="b">
        <v>1</v>
      </c>
      <c r="R96">
        <v>12.18</v>
      </c>
      <c r="S96">
        <v>0</v>
      </c>
      <c r="T96">
        <v>418.18</v>
      </c>
      <c r="U96" s="67">
        <v>1.0719815431940529</v>
      </c>
      <c r="V96" s="69">
        <v>719.81543194052927</v>
      </c>
    </row>
    <row r="97" spans="1:22" x14ac:dyDescent="0.25">
      <c r="A97" t="s">
        <v>25</v>
      </c>
      <c r="B97" t="s">
        <v>192</v>
      </c>
      <c r="C97" t="s">
        <v>193</v>
      </c>
      <c r="D97">
        <v>721</v>
      </c>
      <c r="F97">
        <v>677.74</v>
      </c>
      <c r="G97">
        <v>677.74</v>
      </c>
      <c r="H97" t="s">
        <v>347</v>
      </c>
      <c r="I97" t="s">
        <v>342</v>
      </c>
      <c r="O97">
        <v>723</v>
      </c>
      <c r="P97">
        <v>56</v>
      </c>
      <c r="Q97" t="b">
        <v>0</v>
      </c>
      <c r="R97">
        <v>0</v>
      </c>
      <c r="S97">
        <v>0</v>
      </c>
      <c r="T97">
        <v>723</v>
      </c>
      <c r="U97" s="67">
        <v>1.0667807713872577</v>
      </c>
      <c r="V97" s="69">
        <v>667.80771387257687</v>
      </c>
    </row>
    <row r="98" spans="1:22" x14ac:dyDescent="0.25">
      <c r="A98" t="s">
        <v>28</v>
      </c>
      <c r="B98" t="s">
        <v>182</v>
      </c>
      <c r="C98" t="s">
        <v>183</v>
      </c>
      <c r="D98">
        <v>473</v>
      </c>
      <c r="F98">
        <v>444.61999999999995</v>
      </c>
      <c r="G98">
        <v>444.61999999999995</v>
      </c>
      <c r="H98" t="s">
        <v>335</v>
      </c>
      <c r="I98" t="s">
        <v>349</v>
      </c>
      <c r="L98" t="s">
        <v>355</v>
      </c>
      <c r="O98">
        <v>408</v>
      </c>
      <c r="P98">
        <v>85</v>
      </c>
      <c r="Q98" t="b">
        <v>0</v>
      </c>
      <c r="R98">
        <v>0</v>
      </c>
      <c r="S98">
        <v>0</v>
      </c>
      <c r="T98">
        <v>408</v>
      </c>
      <c r="U98" s="67">
        <v>0.91763753317439622</v>
      </c>
      <c r="V98" s="69">
        <v>0</v>
      </c>
    </row>
    <row r="99" spans="1:22" x14ac:dyDescent="0.25">
      <c r="A99" t="s">
        <v>26</v>
      </c>
      <c r="B99" t="s">
        <v>309</v>
      </c>
      <c r="C99" t="s">
        <v>310</v>
      </c>
      <c r="D99">
        <v>507</v>
      </c>
      <c r="F99">
        <v>476.58</v>
      </c>
      <c r="G99">
        <v>476.58</v>
      </c>
      <c r="O99">
        <v>470</v>
      </c>
      <c r="P99">
        <v>85</v>
      </c>
      <c r="Q99" t="b">
        <v>0</v>
      </c>
      <c r="R99">
        <v>0</v>
      </c>
      <c r="S99">
        <v>0</v>
      </c>
      <c r="T99">
        <v>470</v>
      </c>
      <c r="U99" s="67">
        <v>0.98619329388560162</v>
      </c>
      <c r="V99" s="69">
        <v>0</v>
      </c>
    </row>
    <row r="100" spans="1:22" x14ac:dyDescent="0.25">
      <c r="A100" t="s">
        <v>25</v>
      </c>
      <c r="B100" t="s">
        <v>315</v>
      </c>
      <c r="C100" t="s">
        <v>316</v>
      </c>
      <c r="D100">
        <v>769</v>
      </c>
      <c r="F100">
        <v>722.86</v>
      </c>
      <c r="G100">
        <v>722.86</v>
      </c>
      <c r="H100" t="s">
        <v>335</v>
      </c>
      <c r="I100" t="s">
        <v>342</v>
      </c>
      <c r="J100" t="s">
        <v>346</v>
      </c>
      <c r="O100">
        <v>773</v>
      </c>
      <c r="P100">
        <v>82</v>
      </c>
      <c r="Q100" t="b">
        <v>1</v>
      </c>
      <c r="R100">
        <v>23.189999999999998</v>
      </c>
      <c r="S100">
        <v>0</v>
      </c>
      <c r="T100">
        <v>796.19</v>
      </c>
      <c r="U100" s="67">
        <v>1.1014442630661538</v>
      </c>
      <c r="V100" s="69">
        <v>1014.4426306615384</v>
      </c>
    </row>
    <row r="101" spans="1:22" x14ac:dyDescent="0.25">
      <c r="A101" t="s">
        <v>25</v>
      </c>
      <c r="B101" t="s">
        <v>287</v>
      </c>
      <c r="C101" t="s">
        <v>288</v>
      </c>
      <c r="D101">
        <v>508</v>
      </c>
      <c r="F101">
        <v>477.52</v>
      </c>
      <c r="G101">
        <v>477.52</v>
      </c>
      <c r="O101">
        <v>521</v>
      </c>
      <c r="P101">
        <v>81</v>
      </c>
      <c r="Q101" t="b">
        <v>1</v>
      </c>
      <c r="R101">
        <v>15.629999999999999</v>
      </c>
      <c r="S101">
        <v>0</v>
      </c>
      <c r="T101">
        <v>536.63</v>
      </c>
      <c r="U101" s="67">
        <v>1.1237853911878037</v>
      </c>
      <c r="V101" s="69">
        <v>1200</v>
      </c>
    </row>
    <row r="102" spans="1:22" x14ac:dyDescent="0.25">
      <c r="A102" t="s">
        <v>25</v>
      </c>
      <c r="B102" t="s">
        <v>277</v>
      </c>
      <c r="C102" t="s">
        <v>278</v>
      </c>
      <c r="D102">
        <v>637</v>
      </c>
      <c r="F102">
        <v>598.78</v>
      </c>
      <c r="G102">
        <v>598.78</v>
      </c>
      <c r="O102">
        <v>617</v>
      </c>
      <c r="P102">
        <v>77</v>
      </c>
      <c r="Q102" t="b">
        <v>1</v>
      </c>
      <c r="R102">
        <v>18.509999999999998</v>
      </c>
      <c r="S102">
        <v>0</v>
      </c>
      <c r="T102">
        <v>635.51</v>
      </c>
      <c r="U102" s="67">
        <v>1.061341394168142</v>
      </c>
      <c r="V102" s="69">
        <v>613.41394168141994</v>
      </c>
    </row>
    <row r="103" spans="1:22" x14ac:dyDescent="0.25">
      <c r="A103" t="s">
        <v>25</v>
      </c>
      <c r="B103" t="s">
        <v>178</v>
      </c>
      <c r="C103" t="s">
        <v>179</v>
      </c>
      <c r="D103">
        <v>363</v>
      </c>
      <c r="F103">
        <v>341.21999999999997</v>
      </c>
      <c r="G103">
        <v>341.21999999999997</v>
      </c>
      <c r="O103">
        <v>342</v>
      </c>
      <c r="P103">
        <v>74</v>
      </c>
      <c r="Q103" t="b">
        <v>0</v>
      </c>
      <c r="R103">
        <v>0</v>
      </c>
      <c r="S103">
        <v>0</v>
      </c>
      <c r="T103">
        <v>342</v>
      </c>
      <c r="U103" s="67">
        <v>1.0022859152452963</v>
      </c>
      <c r="V103" s="69">
        <v>22.859152452963105</v>
      </c>
    </row>
    <row r="104" spans="1:22" x14ac:dyDescent="0.25">
      <c r="A104" t="s">
        <v>26</v>
      </c>
      <c r="B104" t="s">
        <v>321</v>
      </c>
      <c r="C104" t="s">
        <v>322</v>
      </c>
      <c r="D104">
        <v>325</v>
      </c>
      <c r="F104">
        <v>305.5</v>
      </c>
      <c r="G104">
        <v>305.5</v>
      </c>
      <c r="H104" t="s">
        <v>338</v>
      </c>
      <c r="I104" t="s">
        <v>349</v>
      </c>
      <c r="O104">
        <v>325</v>
      </c>
      <c r="P104">
        <v>81</v>
      </c>
      <c r="Q104" t="b">
        <v>1</v>
      </c>
      <c r="R104">
        <v>9.75</v>
      </c>
      <c r="S104">
        <v>0</v>
      </c>
      <c r="T104">
        <v>334.75</v>
      </c>
      <c r="U104" s="67">
        <v>1.0957446808510638</v>
      </c>
      <c r="V104" s="69">
        <v>957.44680851063799</v>
      </c>
    </row>
    <row r="105" spans="1:22" x14ac:dyDescent="0.25">
      <c r="A105" t="s">
        <v>28</v>
      </c>
      <c r="B105" t="s">
        <v>329</v>
      </c>
      <c r="C105" t="s">
        <v>330</v>
      </c>
      <c r="D105">
        <v>622</v>
      </c>
      <c r="F105">
        <v>584.67999999999995</v>
      </c>
      <c r="G105">
        <v>584.67999999999995</v>
      </c>
      <c r="O105">
        <v>639</v>
      </c>
      <c r="P105">
        <v>78</v>
      </c>
      <c r="Q105" t="b">
        <v>1</v>
      </c>
      <c r="R105">
        <v>19.169999999999998</v>
      </c>
      <c r="S105">
        <v>0</v>
      </c>
      <c r="T105">
        <v>658.17</v>
      </c>
      <c r="U105" s="67">
        <v>1.1256926865977972</v>
      </c>
      <c r="V105" s="69">
        <v>1200</v>
      </c>
    </row>
    <row r="106" spans="1:22" x14ac:dyDescent="0.25">
      <c r="B106" t="s">
        <v>255</v>
      </c>
      <c r="C106" t="s">
        <v>256</v>
      </c>
      <c r="D106">
        <v>328</v>
      </c>
      <c r="F106">
        <v>308.32</v>
      </c>
      <c r="G106">
        <v>308.32</v>
      </c>
      <c r="O106">
        <v>0</v>
      </c>
      <c r="P106">
        <v>0</v>
      </c>
      <c r="Q106" t="b">
        <v>0</v>
      </c>
      <c r="R106">
        <v>0</v>
      </c>
      <c r="S106">
        <v>0</v>
      </c>
      <c r="T106">
        <v>0</v>
      </c>
      <c r="U106" s="67">
        <v>0</v>
      </c>
      <c r="V106" s="69">
        <v>0</v>
      </c>
    </row>
    <row r="107" spans="1:22" x14ac:dyDescent="0.25">
      <c r="A107" t="s">
        <v>25</v>
      </c>
      <c r="B107" t="s">
        <v>70</v>
      </c>
      <c r="C107" t="s">
        <v>71</v>
      </c>
      <c r="D107">
        <v>370</v>
      </c>
      <c r="F107">
        <v>347.79999999999995</v>
      </c>
      <c r="G107">
        <v>347.79999999999995</v>
      </c>
      <c r="O107">
        <v>384</v>
      </c>
      <c r="P107">
        <v>82</v>
      </c>
      <c r="Q107" t="b">
        <v>1</v>
      </c>
      <c r="R107">
        <v>11.52</v>
      </c>
      <c r="S107">
        <v>0</v>
      </c>
      <c r="T107">
        <v>395.52</v>
      </c>
      <c r="U107" s="67">
        <v>1.1372052903967798</v>
      </c>
      <c r="V107" s="69">
        <v>1200</v>
      </c>
    </row>
    <row r="108" spans="1:22" x14ac:dyDescent="0.25">
      <c r="A108" t="s">
        <v>28</v>
      </c>
      <c r="B108" t="s">
        <v>142</v>
      </c>
      <c r="C108" t="s">
        <v>143</v>
      </c>
      <c r="D108">
        <v>311</v>
      </c>
      <c r="F108">
        <v>292.33999999999997</v>
      </c>
      <c r="G108">
        <v>292.33999999999997</v>
      </c>
      <c r="O108">
        <v>320</v>
      </c>
      <c r="P108">
        <v>77</v>
      </c>
      <c r="Q108" t="b">
        <v>1</v>
      </c>
      <c r="R108">
        <v>9.6</v>
      </c>
      <c r="S108">
        <v>0</v>
      </c>
      <c r="T108">
        <v>329.6</v>
      </c>
      <c r="U108" s="67">
        <v>1.1274543339946639</v>
      </c>
      <c r="V108" s="69">
        <v>1200</v>
      </c>
    </row>
    <row r="109" spans="1:22" x14ac:dyDescent="0.25">
      <c r="A109" t="s">
        <v>26</v>
      </c>
      <c r="B109" t="s">
        <v>102</v>
      </c>
      <c r="C109" t="s">
        <v>103</v>
      </c>
      <c r="D109">
        <v>356</v>
      </c>
      <c r="F109">
        <v>334.64</v>
      </c>
      <c r="G109">
        <v>334.64</v>
      </c>
      <c r="O109">
        <v>333</v>
      </c>
      <c r="P109">
        <v>81</v>
      </c>
      <c r="Q109" t="b">
        <v>1</v>
      </c>
      <c r="R109">
        <v>9.99</v>
      </c>
      <c r="S109">
        <v>0</v>
      </c>
      <c r="T109">
        <v>342.99</v>
      </c>
      <c r="U109" s="67">
        <v>1.0249521874252929</v>
      </c>
      <c r="V109" s="69">
        <v>249.52187425292925</v>
      </c>
    </row>
    <row r="110" spans="1:22" x14ac:dyDescent="0.25">
      <c r="A110" t="s">
        <v>29</v>
      </c>
      <c r="B110" t="s">
        <v>168</v>
      </c>
      <c r="C110" t="s">
        <v>169</v>
      </c>
      <c r="D110">
        <v>280</v>
      </c>
      <c r="F110">
        <v>263.2</v>
      </c>
      <c r="G110">
        <v>263.2</v>
      </c>
      <c r="H110" t="s">
        <v>347</v>
      </c>
      <c r="I110" t="s">
        <v>342</v>
      </c>
      <c r="J110" t="s">
        <v>343</v>
      </c>
      <c r="O110">
        <v>314</v>
      </c>
      <c r="P110">
        <v>79</v>
      </c>
      <c r="Q110" t="b">
        <v>1</v>
      </c>
      <c r="R110">
        <v>9.42</v>
      </c>
      <c r="S110">
        <v>0</v>
      </c>
      <c r="T110">
        <v>323.42</v>
      </c>
      <c r="U110" s="67">
        <v>1.2287993920972646</v>
      </c>
      <c r="V110" s="69">
        <v>1200</v>
      </c>
    </row>
    <row r="111" spans="1:22" x14ac:dyDescent="0.25">
      <c r="B111" t="s">
        <v>172</v>
      </c>
      <c r="C111" t="s">
        <v>173</v>
      </c>
      <c r="D111">
        <v>265</v>
      </c>
      <c r="F111">
        <v>249.1</v>
      </c>
      <c r="G111">
        <v>0</v>
      </c>
      <c r="O111" t="s">
        <v>2004</v>
      </c>
      <c r="P111" t="s">
        <v>2004</v>
      </c>
      <c r="Q111" t="b">
        <v>0</v>
      </c>
      <c r="R111">
        <v>0</v>
      </c>
      <c r="S111">
        <v>0</v>
      </c>
      <c r="T111" t="e">
        <v>#VALUE!</v>
      </c>
      <c r="U111" s="67" t="e">
        <v>#VALUE!</v>
      </c>
    </row>
    <row r="112" spans="1:22" x14ac:dyDescent="0.25">
      <c r="A112" t="s">
        <v>25</v>
      </c>
      <c r="B112" t="s">
        <v>319</v>
      </c>
      <c r="C112" t="s">
        <v>320</v>
      </c>
      <c r="D112">
        <v>451</v>
      </c>
      <c r="F112">
        <v>423.94</v>
      </c>
      <c r="G112">
        <v>423.94</v>
      </c>
      <c r="H112" t="s">
        <v>335</v>
      </c>
      <c r="I112" t="s">
        <v>342</v>
      </c>
      <c r="J112" t="s">
        <v>344</v>
      </c>
      <c r="O112">
        <v>411</v>
      </c>
      <c r="P112">
        <v>77</v>
      </c>
      <c r="Q112" t="b">
        <v>1</v>
      </c>
      <c r="R112">
        <v>12.33</v>
      </c>
      <c r="S112">
        <v>0</v>
      </c>
      <c r="T112">
        <v>423.33</v>
      </c>
      <c r="U112" s="67">
        <v>0.9985611171392178</v>
      </c>
      <c r="V112" s="69">
        <v>0</v>
      </c>
    </row>
    <row r="113" spans="1:22" x14ac:dyDescent="0.25">
      <c r="A113" t="s">
        <v>25</v>
      </c>
      <c r="B113" t="s">
        <v>190</v>
      </c>
      <c r="C113" t="s">
        <v>191</v>
      </c>
      <c r="D113">
        <v>348</v>
      </c>
      <c r="F113">
        <v>327.12</v>
      </c>
      <c r="G113">
        <v>327.12</v>
      </c>
      <c r="H113" t="s">
        <v>335</v>
      </c>
      <c r="O113">
        <v>319</v>
      </c>
      <c r="P113">
        <v>81</v>
      </c>
      <c r="Q113" t="b">
        <v>1</v>
      </c>
      <c r="R113">
        <v>9.57</v>
      </c>
      <c r="S113">
        <v>0</v>
      </c>
      <c r="T113">
        <v>328.57</v>
      </c>
      <c r="U113" s="67">
        <v>1.0044326241134751</v>
      </c>
      <c r="V113" s="69">
        <v>44.326241134751143</v>
      </c>
    </row>
    <row r="114" spans="1:22" x14ac:dyDescent="0.25">
      <c r="A114" t="s">
        <v>26</v>
      </c>
      <c r="B114" t="s">
        <v>82</v>
      </c>
      <c r="C114" t="s">
        <v>83</v>
      </c>
      <c r="D114">
        <v>704</v>
      </c>
      <c r="F114">
        <v>661.76</v>
      </c>
      <c r="G114">
        <v>661.76</v>
      </c>
      <c r="O114">
        <v>612</v>
      </c>
      <c r="P114">
        <v>76</v>
      </c>
      <c r="Q114" t="b">
        <v>1</v>
      </c>
      <c r="R114">
        <v>18.36</v>
      </c>
      <c r="S114">
        <v>0</v>
      </c>
      <c r="T114">
        <v>630.36</v>
      </c>
      <c r="U114" s="67">
        <v>0.95255077369439078</v>
      </c>
      <c r="V114" s="69">
        <v>0</v>
      </c>
    </row>
    <row r="115" spans="1:22" x14ac:dyDescent="0.25">
      <c r="A115" t="s">
        <v>26</v>
      </c>
      <c r="B115" t="s">
        <v>82</v>
      </c>
      <c r="C115" t="s">
        <v>202</v>
      </c>
      <c r="D115">
        <v>704</v>
      </c>
      <c r="F115">
        <v>661.76</v>
      </c>
      <c r="G115">
        <v>661.76</v>
      </c>
      <c r="O115">
        <v>612</v>
      </c>
      <c r="P115">
        <v>76</v>
      </c>
      <c r="Q115" t="b">
        <v>1</v>
      </c>
      <c r="R115">
        <v>18.36</v>
      </c>
      <c r="S115">
        <v>0</v>
      </c>
      <c r="T115">
        <v>630.36</v>
      </c>
      <c r="U115" s="67">
        <v>0.95255077369439078</v>
      </c>
      <c r="V115" s="69">
        <v>0</v>
      </c>
    </row>
    <row r="116" spans="1:22" x14ac:dyDescent="0.25">
      <c r="B116" t="s">
        <v>100</v>
      </c>
      <c r="C116" t="s">
        <v>101</v>
      </c>
      <c r="D116">
        <v>404</v>
      </c>
      <c r="F116">
        <v>379.76</v>
      </c>
      <c r="G116">
        <v>379.76</v>
      </c>
      <c r="H116" t="s">
        <v>335</v>
      </c>
      <c r="I116" t="s">
        <v>336</v>
      </c>
      <c r="O116">
        <v>0</v>
      </c>
      <c r="P116">
        <v>0</v>
      </c>
      <c r="Q116" t="b">
        <v>0</v>
      </c>
      <c r="R116">
        <v>0</v>
      </c>
      <c r="S116">
        <v>0</v>
      </c>
      <c r="T116">
        <v>0</v>
      </c>
      <c r="U116" s="67">
        <v>0</v>
      </c>
      <c r="V116" s="69">
        <v>0</v>
      </c>
    </row>
    <row r="117" spans="1:22" x14ac:dyDescent="0.25">
      <c r="A117" t="s">
        <v>28</v>
      </c>
      <c r="B117" t="s">
        <v>36</v>
      </c>
      <c r="C117" t="s">
        <v>37</v>
      </c>
      <c r="D117">
        <v>603</v>
      </c>
      <c r="F117">
        <v>566.81999999999994</v>
      </c>
      <c r="G117">
        <v>566.81999999999994</v>
      </c>
      <c r="O117">
        <v>603</v>
      </c>
      <c r="P117">
        <v>81</v>
      </c>
      <c r="Q117" t="b">
        <v>1</v>
      </c>
      <c r="R117">
        <v>18.09</v>
      </c>
      <c r="S117">
        <v>0</v>
      </c>
      <c r="T117">
        <v>621.09</v>
      </c>
      <c r="U117" s="67">
        <v>1.095744680851064</v>
      </c>
      <c r="V117" s="69">
        <v>957.44680851064027</v>
      </c>
    </row>
    <row r="118" spans="1:22" x14ac:dyDescent="0.25">
      <c r="A118" t="s">
        <v>29</v>
      </c>
      <c r="B118" t="s">
        <v>62</v>
      </c>
      <c r="C118" t="s">
        <v>63</v>
      </c>
      <c r="D118">
        <v>395</v>
      </c>
      <c r="F118">
        <v>371.29999999999995</v>
      </c>
      <c r="G118">
        <v>371.29999999999995</v>
      </c>
      <c r="O118">
        <v>304</v>
      </c>
      <c r="P118">
        <v>76</v>
      </c>
      <c r="Q118" t="b">
        <v>1</v>
      </c>
      <c r="R118">
        <v>9.1199999999999992</v>
      </c>
      <c r="S118">
        <v>0</v>
      </c>
      <c r="T118">
        <v>313.12</v>
      </c>
      <c r="U118" s="67">
        <v>0.84330729868031251</v>
      </c>
      <c r="V118" s="69">
        <v>0</v>
      </c>
    </row>
    <row r="119" spans="1:22" x14ac:dyDescent="0.25">
      <c r="A119" t="s">
        <v>29</v>
      </c>
      <c r="B119" t="s">
        <v>207</v>
      </c>
      <c r="C119" t="s">
        <v>208</v>
      </c>
      <c r="D119">
        <v>281</v>
      </c>
      <c r="F119">
        <v>264.14</v>
      </c>
      <c r="G119">
        <v>264.14</v>
      </c>
      <c r="H119" t="s">
        <v>357</v>
      </c>
      <c r="O119">
        <v>226</v>
      </c>
      <c r="P119">
        <v>80</v>
      </c>
      <c r="Q119" t="b">
        <v>1</v>
      </c>
      <c r="R119">
        <v>6.7799999999999994</v>
      </c>
      <c r="S119">
        <v>0</v>
      </c>
      <c r="T119">
        <v>232.78</v>
      </c>
      <c r="U119" s="67">
        <v>0.88127508139622934</v>
      </c>
      <c r="V119" s="69">
        <v>0</v>
      </c>
    </row>
    <row r="120" spans="1:22" x14ac:dyDescent="0.25">
      <c r="A120" t="s">
        <v>25</v>
      </c>
      <c r="B120" t="s">
        <v>291</v>
      </c>
      <c r="C120" t="s">
        <v>292</v>
      </c>
      <c r="D120">
        <v>925</v>
      </c>
      <c r="F120">
        <v>869.5</v>
      </c>
      <c r="G120">
        <v>869.5</v>
      </c>
      <c r="H120" t="s">
        <v>338</v>
      </c>
      <c r="O120">
        <v>631</v>
      </c>
      <c r="P120">
        <v>98</v>
      </c>
      <c r="Q120" t="b">
        <v>0</v>
      </c>
      <c r="R120">
        <v>0</v>
      </c>
      <c r="S120">
        <v>0</v>
      </c>
      <c r="T120">
        <v>631</v>
      </c>
      <c r="U120" s="67">
        <v>0.72570442783208744</v>
      </c>
      <c r="V120" s="69">
        <v>0</v>
      </c>
    </row>
    <row r="121" spans="1:22" x14ac:dyDescent="0.25">
      <c r="A121" t="s">
        <v>28</v>
      </c>
      <c r="B121" t="s">
        <v>188</v>
      </c>
      <c r="C121" t="s">
        <v>189</v>
      </c>
      <c r="D121">
        <v>238</v>
      </c>
      <c r="F121">
        <v>223.72</v>
      </c>
      <c r="G121">
        <v>223.72</v>
      </c>
      <c r="O121">
        <v>247</v>
      </c>
      <c r="P121">
        <v>77</v>
      </c>
      <c r="Q121" t="b">
        <v>1</v>
      </c>
      <c r="R121">
        <v>7.41</v>
      </c>
      <c r="S121">
        <v>0</v>
      </c>
      <c r="T121">
        <v>254.41</v>
      </c>
      <c r="U121" s="67">
        <v>1.1371804040765243</v>
      </c>
      <c r="V121" s="69">
        <v>1200</v>
      </c>
    </row>
    <row r="122" spans="1:22" x14ac:dyDescent="0.25">
      <c r="A122" t="s">
        <v>25</v>
      </c>
      <c r="B122" t="s">
        <v>176</v>
      </c>
      <c r="C122" t="s">
        <v>177</v>
      </c>
      <c r="D122">
        <v>364</v>
      </c>
      <c r="F122">
        <v>342.15999999999997</v>
      </c>
      <c r="G122">
        <v>342.15999999999997</v>
      </c>
      <c r="H122" t="s">
        <v>335</v>
      </c>
      <c r="I122" t="s">
        <v>342</v>
      </c>
      <c r="J122" t="s">
        <v>344</v>
      </c>
      <c r="O122">
        <v>374</v>
      </c>
      <c r="P122">
        <v>78</v>
      </c>
      <c r="Q122" t="b">
        <v>1</v>
      </c>
      <c r="R122">
        <v>11.219999999999999</v>
      </c>
      <c r="S122">
        <v>0</v>
      </c>
      <c r="T122">
        <v>385.22</v>
      </c>
      <c r="U122" s="67">
        <v>1.1258475566986208</v>
      </c>
      <c r="V122" s="69">
        <v>1200</v>
      </c>
    </row>
    <row r="123" spans="1:22" x14ac:dyDescent="0.25">
      <c r="A123" t="s">
        <v>28</v>
      </c>
      <c r="B123" t="s">
        <v>227</v>
      </c>
      <c r="C123" t="s">
        <v>228</v>
      </c>
      <c r="D123">
        <v>377</v>
      </c>
      <c r="F123">
        <v>354.38</v>
      </c>
      <c r="G123">
        <v>354.38</v>
      </c>
      <c r="O123">
        <v>378</v>
      </c>
      <c r="P123">
        <v>82</v>
      </c>
      <c r="Q123" t="b">
        <v>1</v>
      </c>
      <c r="R123">
        <v>11.34</v>
      </c>
      <c r="S123">
        <v>0</v>
      </c>
      <c r="T123">
        <v>389.34</v>
      </c>
      <c r="U123" s="67">
        <v>1.0986511654156554</v>
      </c>
      <c r="V123" s="69">
        <v>986.51165415655441</v>
      </c>
    </row>
    <row r="124" spans="1:22" x14ac:dyDescent="0.25">
      <c r="A124" t="s">
        <v>26</v>
      </c>
      <c r="B124" t="s">
        <v>239</v>
      </c>
      <c r="C124" t="s">
        <v>240</v>
      </c>
      <c r="D124">
        <v>205</v>
      </c>
      <c r="F124">
        <v>192.7</v>
      </c>
      <c r="G124">
        <v>192.7</v>
      </c>
      <c r="O124">
        <v>164</v>
      </c>
      <c r="P124">
        <v>78</v>
      </c>
      <c r="Q124" t="b">
        <v>1</v>
      </c>
      <c r="R124">
        <v>4.92</v>
      </c>
      <c r="S124">
        <v>0</v>
      </c>
      <c r="T124">
        <v>168.92</v>
      </c>
      <c r="U124" s="67">
        <v>0.876595744680851</v>
      </c>
      <c r="V124" s="69">
        <v>0</v>
      </c>
    </row>
    <row r="125" spans="1:22" x14ac:dyDescent="0.25">
      <c r="A125" t="s">
        <v>26</v>
      </c>
      <c r="B125" t="s">
        <v>122</v>
      </c>
      <c r="C125" t="s">
        <v>123</v>
      </c>
      <c r="D125">
        <v>551</v>
      </c>
      <c r="F125">
        <v>517.93999999999994</v>
      </c>
      <c r="G125">
        <v>517.93999999999994</v>
      </c>
      <c r="H125" t="s">
        <v>338</v>
      </c>
      <c r="O125">
        <v>314</v>
      </c>
      <c r="P125">
        <v>78</v>
      </c>
      <c r="Q125" t="b">
        <v>1</v>
      </c>
      <c r="R125">
        <v>9.42</v>
      </c>
      <c r="S125">
        <v>0</v>
      </c>
      <c r="T125">
        <v>323.42</v>
      </c>
      <c r="U125" s="67">
        <v>0.62443526277174977</v>
      </c>
      <c r="V125" s="69">
        <v>0</v>
      </c>
    </row>
    <row r="126" spans="1:22" x14ac:dyDescent="0.25">
      <c r="A126" t="s">
        <v>28</v>
      </c>
      <c r="B126" t="s">
        <v>285</v>
      </c>
      <c r="C126" t="s">
        <v>286</v>
      </c>
      <c r="D126">
        <v>549</v>
      </c>
      <c r="F126">
        <v>516.05999999999995</v>
      </c>
      <c r="G126">
        <v>516.05999999999995</v>
      </c>
      <c r="O126">
        <v>546</v>
      </c>
      <c r="P126">
        <v>79</v>
      </c>
      <c r="Q126" t="b">
        <v>1</v>
      </c>
      <c r="R126">
        <v>16.38</v>
      </c>
      <c r="S126">
        <v>0</v>
      </c>
      <c r="T126">
        <v>562.38</v>
      </c>
      <c r="U126" s="67">
        <v>1.0897570049994187</v>
      </c>
      <c r="V126" s="69">
        <v>897.57004999418746</v>
      </c>
    </row>
    <row r="127" spans="1:22" x14ac:dyDescent="0.25">
      <c r="A127" t="s">
        <v>25</v>
      </c>
      <c r="B127" t="s">
        <v>104</v>
      </c>
      <c r="C127" t="s">
        <v>105</v>
      </c>
      <c r="D127">
        <v>521</v>
      </c>
      <c r="F127">
        <v>489.73999999999995</v>
      </c>
      <c r="G127">
        <v>489.73999999999995</v>
      </c>
      <c r="O127">
        <v>525</v>
      </c>
      <c r="P127">
        <v>82</v>
      </c>
      <c r="Q127" t="b">
        <v>1</v>
      </c>
      <c r="R127">
        <v>15.75</v>
      </c>
      <c r="S127">
        <v>0</v>
      </c>
      <c r="T127">
        <v>540.75</v>
      </c>
      <c r="U127" s="67">
        <v>1.1041573079593254</v>
      </c>
      <c r="V127" s="69">
        <v>1041.5730795932543</v>
      </c>
    </row>
    <row r="128" spans="1:22" x14ac:dyDescent="0.25">
      <c r="A128" t="s">
        <v>29</v>
      </c>
      <c r="B128" t="s">
        <v>198</v>
      </c>
      <c r="C128" t="s">
        <v>199</v>
      </c>
      <c r="D128">
        <v>367</v>
      </c>
      <c r="F128">
        <v>344.97999999999996</v>
      </c>
      <c r="G128">
        <v>344.97999999999996</v>
      </c>
      <c r="O128">
        <v>372</v>
      </c>
      <c r="P128">
        <v>80</v>
      </c>
      <c r="Q128" t="b">
        <v>1</v>
      </c>
      <c r="R128">
        <v>11.16</v>
      </c>
      <c r="S128">
        <v>0</v>
      </c>
      <c r="T128">
        <v>383.16</v>
      </c>
      <c r="U128" s="67">
        <v>1.1106730824975364</v>
      </c>
      <c r="V128" s="69">
        <v>1106.7308249753637</v>
      </c>
    </row>
    <row r="129" spans="1:22" x14ac:dyDescent="0.25">
      <c r="A129" t="s">
        <v>29</v>
      </c>
      <c r="B129" t="s">
        <v>249</v>
      </c>
      <c r="C129" t="s">
        <v>250</v>
      </c>
      <c r="D129">
        <v>492</v>
      </c>
      <c r="F129">
        <v>462.47999999999996</v>
      </c>
      <c r="G129">
        <v>462.47999999999996</v>
      </c>
      <c r="H129" t="s">
        <v>335</v>
      </c>
      <c r="I129" t="s">
        <v>342</v>
      </c>
      <c r="J129" t="s">
        <v>359</v>
      </c>
      <c r="O129">
        <v>494</v>
      </c>
      <c r="P129">
        <v>79</v>
      </c>
      <c r="Q129" t="b">
        <v>1</v>
      </c>
      <c r="R129">
        <v>14.82</v>
      </c>
      <c r="S129">
        <v>0</v>
      </c>
      <c r="T129">
        <v>508.82</v>
      </c>
      <c r="U129" s="67">
        <v>1.1001989275211901</v>
      </c>
      <c r="V129" s="69">
        <v>1001.9892752119008</v>
      </c>
    </row>
    <row r="130" spans="1:22" x14ac:dyDescent="0.25">
      <c r="A130" t="s">
        <v>25</v>
      </c>
      <c r="B130" t="s">
        <v>116</v>
      </c>
      <c r="C130" t="s">
        <v>117</v>
      </c>
      <c r="D130">
        <v>435</v>
      </c>
      <c r="F130">
        <v>408.9</v>
      </c>
      <c r="G130">
        <v>408.9</v>
      </c>
      <c r="O130">
        <v>400</v>
      </c>
      <c r="P130">
        <v>82</v>
      </c>
      <c r="Q130" t="b">
        <v>1</v>
      </c>
      <c r="R130">
        <v>12</v>
      </c>
      <c r="S130">
        <v>0</v>
      </c>
      <c r="T130">
        <v>412</v>
      </c>
      <c r="U130" s="67">
        <v>1.0075813157251161</v>
      </c>
      <c r="V130" s="69">
        <v>75.813157251161115</v>
      </c>
    </row>
    <row r="131" spans="1:22" x14ac:dyDescent="0.25">
      <c r="A131" t="s">
        <v>25</v>
      </c>
      <c r="B131" t="s">
        <v>257</v>
      </c>
      <c r="C131" t="s">
        <v>258</v>
      </c>
      <c r="D131">
        <v>405</v>
      </c>
      <c r="F131">
        <v>380.7</v>
      </c>
      <c r="G131">
        <v>380.7</v>
      </c>
      <c r="H131" t="s">
        <v>335</v>
      </c>
      <c r="I131" t="s">
        <v>342</v>
      </c>
      <c r="J131" t="s">
        <v>346</v>
      </c>
      <c r="O131">
        <v>411</v>
      </c>
      <c r="P131">
        <v>79</v>
      </c>
      <c r="Q131" t="b">
        <v>1</v>
      </c>
      <c r="R131">
        <v>12.33</v>
      </c>
      <c r="S131">
        <v>0</v>
      </c>
      <c r="T131">
        <v>423.33</v>
      </c>
      <c r="U131" s="67">
        <v>1.1119779353821906</v>
      </c>
      <c r="V131" s="69">
        <v>1119.7793538219059</v>
      </c>
    </row>
    <row r="132" spans="1:22" x14ac:dyDescent="0.25">
      <c r="A132" t="s">
        <v>28</v>
      </c>
      <c r="B132" t="s">
        <v>283</v>
      </c>
      <c r="C132" t="s">
        <v>284</v>
      </c>
      <c r="D132">
        <v>388</v>
      </c>
      <c r="F132">
        <v>364.71999999999997</v>
      </c>
      <c r="G132">
        <v>364.71999999999997</v>
      </c>
      <c r="O132">
        <v>379</v>
      </c>
      <c r="P132">
        <v>65</v>
      </c>
      <c r="Q132" t="b">
        <v>0</v>
      </c>
      <c r="R132">
        <v>0</v>
      </c>
      <c r="S132">
        <v>0</v>
      </c>
      <c r="T132">
        <v>379</v>
      </c>
      <c r="U132" s="67">
        <v>1.0391533230971706</v>
      </c>
      <c r="V132" s="69">
        <v>391.53323097170568</v>
      </c>
    </row>
    <row r="133" spans="1:22" x14ac:dyDescent="0.25">
      <c r="B133" t="s">
        <v>237</v>
      </c>
      <c r="C133" t="s">
        <v>238</v>
      </c>
      <c r="D133">
        <v>501</v>
      </c>
      <c r="F133">
        <v>470.94</v>
      </c>
      <c r="G133">
        <v>470.94</v>
      </c>
      <c r="O133">
        <v>0</v>
      </c>
      <c r="P133">
        <v>0</v>
      </c>
      <c r="Q133" t="b">
        <v>0</v>
      </c>
      <c r="R133">
        <v>0</v>
      </c>
      <c r="S133">
        <v>0</v>
      </c>
      <c r="T133">
        <v>0</v>
      </c>
      <c r="U133" s="67">
        <v>0</v>
      </c>
      <c r="V133" s="69">
        <v>0</v>
      </c>
    </row>
    <row r="134" spans="1:22" x14ac:dyDescent="0.25">
      <c r="A134" t="s">
        <v>28</v>
      </c>
      <c r="B134" t="s">
        <v>140</v>
      </c>
      <c r="C134" t="s">
        <v>141</v>
      </c>
      <c r="D134">
        <v>341</v>
      </c>
      <c r="F134">
        <v>320.53999999999996</v>
      </c>
      <c r="G134">
        <v>320.53999999999996</v>
      </c>
      <c r="H134" t="s">
        <v>338</v>
      </c>
      <c r="I134" t="s">
        <v>339</v>
      </c>
      <c r="O134">
        <v>331</v>
      </c>
      <c r="P134">
        <v>77</v>
      </c>
      <c r="Q134" t="b">
        <v>1</v>
      </c>
      <c r="R134">
        <v>9.93</v>
      </c>
      <c r="S134">
        <v>0</v>
      </c>
      <c r="T134">
        <v>340.93</v>
      </c>
      <c r="U134" s="67">
        <v>1.0636114057527923</v>
      </c>
      <c r="V134" s="69">
        <v>636.11405752792336</v>
      </c>
    </row>
    <row r="135" spans="1:22" x14ac:dyDescent="0.25">
      <c r="A135" t="s">
        <v>25</v>
      </c>
      <c r="B135" t="s">
        <v>299</v>
      </c>
      <c r="C135" t="s">
        <v>300</v>
      </c>
      <c r="D135">
        <v>401</v>
      </c>
      <c r="F135">
        <v>376.94</v>
      </c>
      <c r="G135">
        <v>376.94</v>
      </c>
      <c r="O135">
        <v>365</v>
      </c>
      <c r="P135">
        <v>76</v>
      </c>
      <c r="Q135" t="b">
        <v>1</v>
      </c>
      <c r="R135">
        <v>10.95</v>
      </c>
      <c r="S135">
        <v>0</v>
      </c>
      <c r="T135">
        <v>375.95</v>
      </c>
      <c r="U135" s="67">
        <v>0.99737358730832493</v>
      </c>
      <c r="V135" s="69">
        <v>0</v>
      </c>
    </row>
    <row r="136" spans="1:22" x14ac:dyDescent="0.25">
      <c r="B136" t="s">
        <v>333</v>
      </c>
      <c r="C136" t="s">
        <v>334</v>
      </c>
      <c r="D136">
        <v>494</v>
      </c>
      <c r="F136">
        <v>464.35999999999996</v>
      </c>
      <c r="G136">
        <v>464.35999999999996</v>
      </c>
      <c r="O136">
        <v>0</v>
      </c>
      <c r="P136">
        <v>0</v>
      </c>
      <c r="Q136" t="b">
        <v>0</v>
      </c>
      <c r="R136">
        <v>0</v>
      </c>
      <c r="S136">
        <v>0</v>
      </c>
      <c r="T136">
        <v>0</v>
      </c>
      <c r="U136" s="67">
        <v>0</v>
      </c>
      <c r="V136" s="69">
        <v>0</v>
      </c>
    </row>
    <row r="137" spans="1:22" x14ac:dyDescent="0.25">
      <c r="A137" t="s">
        <v>29</v>
      </c>
      <c r="B137" t="s">
        <v>166</v>
      </c>
      <c r="C137" t="s">
        <v>167</v>
      </c>
      <c r="D137">
        <v>445</v>
      </c>
      <c r="F137">
        <v>418.29999999999995</v>
      </c>
      <c r="G137">
        <v>418.29999999999995</v>
      </c>
      <c r="O137">
        <v>395</v>
      </c>
      <c r="P137">
        <v>75</v>
      </c>
      <c r="Q137" t="b">
        <v>0</v>
      </c>
      <c r="R137">
        <v>0</v>
      </c>
      <c r="S137">
        <v>0</v>
      </c>
      <c r="T137">
        <v>395</v>
      </c>
      <c r="U137" s="67">
        <v>0.94429835046617272</v>
      </c>
      <c r="V137" s="69">
        <v>0</v>
      </c>
    </row>
    <row r="138" spans="1:22" x14ac:dyDescent="0.25">
      <c r="A138" t="s">
        <v>26</v>
      </c>
      <c r="B138" t="s">
        <v>235</v>
      </c>
      <c r="C138" t="s">
        <v>236</v>
      </c>
      <c r="D138">
        <v>343</v>
      </c>
      <c r="F138">
        <v>322.41999999999996</v>
      </c>
      <c r="G138">
        <v>322.41999999999996</v>
      </c>
      <c r="O138">
        <v>309</v>
      </c>
      <c r="P138">
        <v>81</v>
      </c>
      <c r="Q138" t="b">
        <v>1</v>
      </c>
      <c r="R138">
        <v>9.27</v>
      </c>
      <c r="S138">
        <v>0</v>
      </c>
      <c r="T138">
        <v>318.27</v>
      </c>
      <c r="U138" s="67">
        <v>0.98712859003783893</v>
      </c>
      <c r="V138" s="69">
        <v>0</v>
      </c>
    </row>
    <row r="139" spans="1:22" x14ac:dyDescent="0.25">
      <c r="A139" t="s">
        <v>25</v>
      </c>
      <c r="B139" t="s">
        <v>180</v>
      </c>
      <c r="C139" t="s">
        <v>181</v>
      </c>
      <c r="D139">
        <v>366</v>
      </c>
      <c r="F139">
        <v>344.03999999999996</v>
      </c>
      <c r="G139">
        <v>344.03999999999996</v>
      </c>
      <c r="O139">
        <v>366</v>
      </c>
      <c r="P139">
        <v>80</v>
      </c>
      <c r="Q139" t="b">
        <v>1</v>
      </c>
      <c r="R139">
        <v>10.98</v>
      </c>
      <c r="S139">
        <v>0</v>
      </c>
      <c r="T139">
        <v>376.98</v>
      </c>
      <c r="U139" s="67">
        <v>1.095744680851064</v>
      </c>
      <c r="V139" s="69">
        <v>957.44680851064027</v>
      </c>
    </row>
    <row r="140" spans="1:22" x14ac:dyDescent="0.25">
      <c r="A140" t="s">
        <v>29</v>
      </c>
      <c r="B140" t="s">
        <v>186</v>
      </c>
      <c r="C140" t="s">
        <v>187</v>
      </c>
      <c r="D140">
        <v>448</v>
      </c>
      <c r="F140">
        <v>421.12</v>
      </c>
      <c r="G140">
        <v>421.12</v>
      </c>
      <c r="H140" t="s">
        <v>335</v>
      </c>
      <c r="I140" t="s">
        <v>339</v>
      </c>
      <c r="O140">
        <v>468</v>
      </c>
      <c r="P140">
        <v>78</v>
      </c>
      <c r="Q140" t="b">
        <v>1</v>
      </c>
      <c r="R140">
        <v>14.04</v>
      </c>
      <c r="S140">
        <v>0</v>
      </c>
      <c r="T140">
        <v>482.04</v>
      </c>
      <c r="U140" s="67">
        <v>1.1446618541033435</v>
      </c>
      <c r="V140" s="69">
        <v>1200</v>
      </c>
    </row>
    <row r="141" spans="1:22" x14ac:dyDescent="0.25">
      <c r="B141" t="s">
        <v>46</v>
      </c>
      <c r="C141" t="s">
        <v>47</v>
      </c>
      <c r="D141">
        <v>344</v>
      </c>
      <c r="F141">
        <v>323.35999999999996</v>
      </c>
      <c r="G141">
        <v>323.35999999999996</v>
      </c>
      <c r="H141" t="s">
        <v>338</v>
      </c>
      <c r="O141">
        <v>0</v>
      </c>
      <c r="P141">
        <v>0</v>
      </c>
      <c r="Q141" t="b">
        <v>0</v>
      </c>
      <c r="R141">
        <v>0</v>
      </c>
      <c r="S141">
        <v>0</v>
      </c>
      <c r="T141">
        <v>0</v>
      </c>
      <c r="U141" s="67">
        <v>0</v>
      </c>
      <c r="V141" s="69">
        <v>0</v>
      </c>
    </row>
    <row r="142" spans="1:22" x14ac:dyDescent="0.25">
      <c r="A142" t="s">
        <v>26</v>
      </c>
      <c r="B142" t="s">
        <v>196</v>
      </c>
      <c r="C142" t="s">
        <v>197</v>
      </c>
      <c r="D142">
        <v>450</v>
      </c>
      <c r="F142">
        <v>423</v>
      </c>
      <c r="G142">
        <v>423</v>
      </c>
      <c r="O142">
        <v>426</v>
      </c>
      <c r="P142">
        <v>80</v>
      </c>
      <c r="Q142" t="b">
        <v>1</v>
      </c>
      <c r="R142">
        <v>12.78</v>
      </c>
      <c r="S142">
        <v>0</v>
      </c>
      <c r="T142">
        <v>438.78</v>
      </c>
      <c r="U142" s="67">
        <v>1.0373049645390071</v>
      </c>
      <c r="V142" s="69">
        <v>373.04964539007113</v>
      </c>
    </row>
    <row r="143" spans="1:22" x14ac:dyDescent="0.25">
      <c r="B143" t="s">
        <v>144</v>
      </c>
      <c r="C143" t="s">
        <v>145</v>
      </c>
      <c r="D143">
        <v>415</v>
      </c>
      <c r="F143">
        <v>390.09999999999997</v>
      </c>
      <c r="G143">
        <v>390.09999999999997</v>
      </c>
      <c r="O143">
        <v>0</v>
      </c>
      <c r="P143">
        <v>0</v>
      </c>
      <c r="Q143" t="b">
        <v>0</v>
      </c>
      <c r="R143">
        <v>0</v>
      </c>
      <c r="S143">
        <v>0</v>
      </c>
      <c r="T143">
        <v>0</v>
      </c>
      <c r="U143" s="67">
        <v>0</v>
      </c>
      <c r="V143" s="69">
        <v>0</v>
      </c>
    </row>
    <row r="144" spans="1:22" x14ac:dyDescent="0.25">
      <c r="B144" t="s">
        <v>144</v>
      </c>
      <c r="C144" t="s">
        <v>145</v>
      </c>
      <c r="D144">
        <v>415</v>
      </c>
      <c r="F144">
        <v>390.09999999999997</v>
      </c>
      <c r="G144">
        <v>390.09999999999997</v>
      </c>
      <c r="O144">
        <v>0</v>
      </c>
      <c r="P144">
        <v>0</v>
      </c>
      <c r="Q144" t="b">
        <v>0</v>
      </c>
      <c r="R144">
        <v>0</v>
      </c>
      <c r="S144">
        <v>0</v>
      </c>
      <c r="T144">
        <v>0</v>
      </c>
      <c r="U144" s="67">
        <v>0</v>
      </c>
      <c r="V144" s="69">
        <v>0</v>
      </c>
    </row>
    <row r="145" spans="1:22" x14ac:dyDescent="0.25">
      <c r="A145" t="s">
        <v>29</v>
      </c>
      <c r="B145" t="s">
        <v>325</v>
      </c>
      <c r="C145" t="s">
        <v>326</v>
      </c>
      <c r="D145">
        <v>699</v>
      </c>
      <c r="F145">
        <v>657.06</v>
      </c>
      <c r="G145">
        <v>657.06</v>
      </c>
      <c r="H145" t="s">
        <v>335</v>
      </c>
      <c r="I145" t="s">
        <v>339</v>
      </c>
      <c r="K145" t="s">
        <v>360</v>
      </c>
      <c r="O145">
        <v>702</v>
      </c>
      <c r="P145">
        <v>81</v>
      </c>
      <c r="Q145" t="b">
        <v>1</v>
      </c>
      <c r="R145">
        <v>21.06</v>
      </c>
      <c r="S145">
        <v>0</v>
      </c>
      <c r="T145">
        <v>723.06</v>
      </c>
      <c r="U145" s="67">
        <v>1.1004474477216692</v>
      </c>
      <c r="V145" s="69">
        <v>1004.4744772166924</v>
      </c>
    </row>
    <row r="146" spans="1:22" x14ac:dyDescent="0.25">
      <c r="A146" t="s">
        <v>25</v>
      </c>
      <c r="B146" t="s">
        <v>271</v>
      </c>
      <c r="C146" t="s">
        <v>272</v>
      </c>
      <c r="D146">
        <v>436</v>
      </c>
      <c r="F146">
        <v>409.84</v>
      </c>
      <c r="G146">
        <v>409.84</v>
      </c>
      <c r="O146">
        <v>430</v>
      </c>
      <c r="P146">
        <v>80</v>
      </c>
      <c r="Q146" t="b">
        <v>1</v>
      </c>
      <c r="R146">
        <v>12.9</v>
      </c>
      <c r="S146">
        <v>0</v>
      </c>
      <c r="T146">
        <v>442.9</v>
      </c>
      <c r="U146" s="67">
        <v>1.0806656256099942</v>
      </c>
      <c r="V146" s="69">
        <v>806.65625609994242</v>
      </c>
    </row>
    <row r="147" spans="1:22" x14ac:dyDescent="0.25">
      <c r="A147" t="s">
        <v>26</v>
      </c>
      <c r="B147" t="s">
        <v>84</v>
      </c>
      <c r="C147" t="s">
        <v>85</v>
      </c>
      <c r="D147">
        <v>382</v>
      </c>
      <c r="F147">
        <v>359.08</v>
      </c>
      <c r="G147">
        <v>359.08</v>
      </c>
      <c r="O147">
        <v>339</v>
      </c>
      <c r="P147">
        <v>79</v>
      </c>
      <c r="Q147" t="b">
        <v>1</v>
      </c>
      <c r="R147">
        <v>10.17</v>
      </c>
      <c r="S147">
        <v>0</v>
      </c>
      <c r="T147">
        <v>349.17</v>
      </c>
      <c r="U147" s="67">
        <v>0.97240169321599657</v>
      </c>
      <c r="V147" s="69">
        <v>0</v>
      </c>
    </row>
    <row r="148" spans="1:22" x14ac:dyDescent="0.25">
      <c r="A148" t="s">
        <v>29</v>
      </c>
      <c r="B148" t="s">
        <v>311</v>
      </c>
      <c r="C148" t="s">
        <v>312</v>
      </c>
      <c r="D148">
        <v>465</v>
      </c>
      <c r="F148">
        <v>437.09999999999997</v>
      </c>
      <c r="G148">
        <v>437.09999999999997</v>
      </c>
      <c r="H148" t="s">
        <v>335</v>
      </c>
      <c r="I148" t="s">
        <v>342</v>
      </c>
      <c r="J148" t="s">
        <v>346</v>
      </c>
      <c r="O148">
        <v>474</v>
      </c>
      <c r="P148">
        <v>79</v>
      </c>
      <c r="Q148" t="b">
        <v>1</v>
      </c>
      <c r="R148">
        <v>14.219999999999999</v>
      </c>
      <c r="S148">
        <v>0</v>
      </c>
      <c r="T148">
        <v>488.22</v>
      </c>
      <c r="U148" s="67">
        <v>1.1169526424159233</v>
      </c>
      <c r="V148" s="69">
        <v>1169.5264241592329</v>
      </c>
    </row>
    <row r="149" spans="1:22" x14ac:dyDescent="0.25">
      <c r="A149" t="s">
        <v>29</v>
      </c>
      <c r="B149" t="s">
        <v>303</v>
      </c>
      <c r="C149" t="s">
        <v>304</v>
      </c>
      <c r="D149">
        <v>396</v>
      </c>
      <c r="F149">
        <v>372.23999999999995</v>
      </c>
      <c r="G149">
        <v>372.23999999999995</v>
      </c>
      <c r="O149">
        <v>385</v>
      </c>
      <c r="P149">
        <v>80</v>
      </c>
      <c r="Q149" t="b">
        <v>1</v>
      </c>
      <c r="R149">
        <v>11.549999999999999</v>
      </c>
      <c r="S149">
        <v>0</v>
      </c>
      <c r="T149">
        <v>396.55</v>
      </c>
      <c r="U149" s="67">
        <v>1.0653073286052011</v>
      </c>
      <c r="V149" s="69">
        <v>653.07328605201053</v>
      </c>
    </row>
    <row r="150" spans="1:22" x14ac:dyDescent="0.25">
      <c r="A150" t="s">
        <v>28</v>
      </c>
      <c r="B150" t="s">
        <v>241</v>
      </c>
      <c r="C150" t="s">
        <v>242</v>
      </c>
      <c r="D150">
        <v>431</v>
      </c>
      <c r="F150">
        <v>405.14</v>
      </c>
      <c r="G150">
        <v>405.14</v>
      </c>
      <c r="H150" t="s">
        <v>335</v>
      </c>
      <c r="I150" t="s">
        <v>342</v>
      </c>
      <c r="J150" t="s">
        <v>344</v>
      </c>
      <c r="O150">
        <v>429</v>
      </c>
      <c r="P150">
        <v>79</v>
      </c>
      <c r="Q150" t="b">
        <v>1</v>
      </c>
      <c r="R150">
        <v>12.87</v>
      </c>
      <c r="S150">
        <v>0</v>
      </c>
      <c r="T150">
        <v>441.87</v>
      </c>
      <c r="U150" s="67">
        <v>1.0906600187589475</v>
      </c>
      <c r="V150" s="69">
        <v>906.60018758947467</v>
      </c>
    </row>
    <row r="151" spans="1:22" x14ac:dyDescent="0.25">
      <c r="A151" t="s">
        <v>29</v>
      </c>
      <c r="B151" t="s">
        <v>64</v>
      </c>
      <c r="C151" t="s">
        <v>65</v>
      </c>
      <c r="D151">
        <v>389</v>
      </c>
      <c r="F151">
        <v>365.65999999999997</v>
      </c>
      <c r="G151">
        <v>365.65999999999997</v>
      </c>
      <c r="O151">
        <v>378</v>
      </c>
      <c r="P151">
        <v>82</v>
      </c>
      <c r="Q151" t="b">
        <v>1</v>
      </c>
      <c r="R151">
        <v>11.34</v>
      </c>
      <c r="S151">
        <v>0</v>
      </c>
      <c r="T151">
        <v>389.34</v>
      </c>
      <c r="U151" s="67">
        <v>1.0647596127550183</v>
      </c>
      <c r="V151" s="69">
        <v>647.59612755018293</v>
      </c>
    </row>
    <row r="152" spans="1:22" x14ac:dyDescent="0.25">
      <c r="A152" t="s">
        <v>26</v>
      </c>
      <c r="B152" t="s">
        <v>301</v>
      </c>
      <c r="C152" t="s">
        <v>302</v>
      </c>
      <c r="D152">
        <v>296</v>
      </c>
      <c r="F152">
        <v>278.24</v>
      </c>
      <c r="G152">
        <v>278.24</v>
      </c>
      <c r="O152">
        <v>280</v>
      </c>
      <c r="P152">
        <v>63</v>
      </c>
      <c r="Q152" t="b">
        <v>0</v>
      </c>
      <c r="R152">
        <v>0</v>
      </c>
      <c r="S152">
        <v>0</v>
      </c>
      <c r="T152">
        <v>280</v>
      </c>
      <c r="U152" s="67">
        <v>1.0063254744105807</v>
      </c>
      <c r="V152" s="69">
        <v>63.254744105807333</v>
      </c>
    </row>
    <row r="153" spans="1:22" x14ac:dyDescent="0.25">
      <c r="A153" t="s">
        <v>26</v>
      </c>
      <c r="B153" t="s">
        <v>213</v>
      </c>
      <c r="C153" t="s">
        <v>214</v>
      </c>
      <c r="D153">
        <v>478</v>
      </c>
      <c r="F153">
        <v>449.32</v>
      </c>
      <c r="G153">
        <v>449.32</v>
      </c>
      <c r="H153" t="s">
        <v>350</v>
      </c>
      <c r="I153" t="s">
        <v>336</v>
      </c>
      <c r="O153">
        <v>378</v>
      </c>
      <c r="P153">
        <v>77</v>
      </c>
      <c r="Q153" t="b">
        <v>1</v>
      </c>
      <c r="R153">
        <v>11.34</v>
      </c>
      <c r="S153">
        <v>0</v>
      </c>
      <c r="T153">
        <v>389.34</v>
      </c>
      <c r="U153" s="67">
        <v>0.86650939197008814</v>
      </c>
      <c r="V153" s="69">
        <v>0</v>
      </c>
    </row>
    <row r="154" spans="1:22" x14ac:dyDescent="0.25">
      <c r="A154" t="s">
        <v>26</v>
      </c>
      <c r="B154" t="s">
        <v>156</v>
      </c>
      <c r="C154" t="s">
        <v>157</v>
      </c>
      <c r="D154">
        <v>303</v>
      </c>
      <c r="E154" t="s">
        <v>362</v>
      </c>
      <c r="F154">
        <v>284.82</v>
      </c>
      <c r="G154">
        <v>284.82</v>
      </c>
      <c r="H154" t="s">
        <v>335</v>
      </c>
      <c r="I154" t="s">
        <v>342</v>
      </c>
      <c r="J154" t="s">
        <v>354</v>
      </c>
      <c r="O154">
        <v>310</v>
      </c>
      <c r="P154">
        <v>82</v>
      </c>
      <c r="Q154" t="b">
        <v>1</v>
      </c>
      <c r="R154">
        <v>9.2999999999999989</v>
      </c>
      <c r="S154">
        <v>0</v>
      </c>
      <c r="T154">
        <v>319.3</v>
      </c>
      <c r="U154" s="67">
        <v>1.1210589144020786</v>
      </c>
      <c r="V154" s="69">
        <v>1200</v>
      </c>
    </row>
    <row r="155" spans="1:22" x14ac:dyDescent="0.25">
      <c r="B155" t="s">
        <v>203</v>
      </c>
      <c r="C155" t="s">
        <v>204</v>
      </c>
      <c r="D155">
        <v>580</v>
      </c>
      <c r="F155">
        <v>545.19999999999993</v>
      </c>
      <c r="G155">
        <v>545.19999999999993</v>
      </c>
      <c r="O155">
        <v>0</v>
      </c>
      <c r="P155">
        <v>0</v>
      </c>
      <c r="Q155" t="b">
        <v>0</v>
      </c>
      <c r="R155">
        <v>0</v>
      </c>
      <c r="S155">
        <v>0</v>
      </c>
      <c r="T155">
        <v>0</v>
      </c>
      <c r="U155" s="67">
        <v>0</v>
      </c>
      <c r="V155" s="69">
        <v>0</v>
      </c>
    </row>
    <row r="156" spans="1:22" x14ac:dyDescent="0.25">
      <c r="F156">
        <v>0</v>
      </c>
      <c r="G156">
        <v>0</v>
      </c>
      <c r="O156" t="s">
        <v>2004</v>
      </c>
      <c r="P156" t="s">
        <v>2004</v>
      </c>
      <c r="Q156" t="b">
        <v>0</v>
      </c>
      <c r="R156">
        <v>0</v>
      </c>
      <c r="S156">
        <v>0</v>
      </c>
      <c r="T156" t="e">
        <v>#VALUE!</v>
      </c>
      <c r="U156" s="67" t="e">
        <v>#VALUE!</v>
      </c>
      <c r="V156" s="69" t="e">
        <v>#VALUE!</v>
      </c>
    </row>
    <row r="157" spans="1:22" x14ac:dyDescent="0.25">
      <c r="F157">
        <v>0</v>
      </c>
      <c r="G157">
        <v>0</v>
      </c>
      <c r="O157" t="s">
        <v>2004</v>
      </c>
      <c r="P157" t="s">
        <v>2004</v>
      </c>
      <c r="Q157" t="b">
        <v>0</v>
      </c>
      <c r="R157">
        <v>0</v>
      </c>
      <c r="S157">
        <v>0</v>
      </c>
      <c r="T157" t="e">
        <v>#VALUE!</v>
      </c>
      <c r="U157" s="67" t="e">
        <v>#VALUE!</v>
      </c>
      <c r="V157" s="69" t="e">
        <v>#VALUE!</v>
      </c>
    </row>
    <row r="158" spans="1:22" x14ac:dyDescent="0.25">
      <c r="F158">
        <v>0</v>
      </c>
      <c r="G158">
        <v>0</v>
      </c>
      <c r="O158" t="s">
        <v>2004</v>
      </c>
      <c r="P158" t="s">
        <v>2004</v>
      </c>
      <c r="Q158" t="b">
        <v>0</v>
      </c>
      <c r="R158">
        <v>0</v>
      </c>
      <c r="S158">
        <v>0</v>
      </c>
      <c r="T158" t="e">
        <v>#VALUE!</v>
      </c>
      <c r="U158" s="67" t="e">
        <v>#VALUE!</v>
      </c>
      <c r="V158" s="69" t="e">
        <v>#VALUE!</v>
      </c>
    </row>
    <row r="159" spans="1:22" x14ac:dyDescent="0.25">
      <c r="F159">
        <v>0</v>
      </c>
      <c r="G159">
        <v>0</v>
      </c>
      <c r="O159" t="s">
        <v>2004</v>
      </c>
      <c r="P159" t="s">
        <v>2004</v>
      </c>
      <c r="Q159" t="b">
        <v>0</v>
      </c>
      <c r="R159">
        <v>0</v>
      </c>
      <c r="S159">
        <v>0</v>
      </c>
      <c r="T159" t="e">
        <v>#VALUE!</v>
      </c>
      <c r="U159" s="67" t="e">
        <v>#VALUE!</v>
      </c>
      <c r="V159" s="69" t="e">
        <v>#VALUE!</v>
      </c>
    </row>
    <row r="160" spans="1:22" x14ac:dyDescent="0.25">
      <c r="F160">
        <v>0</v>
      </c>
      <c r="G160">
        <v>0</v>
      </c>
      <c r="O160" t="s">
        <v>2004</v>
      </c>
      <c r="P160" t="s">
        <v>2004</v>
      </c>
      <c r="Q160" t="b">
        <v>0</v>
      </c>
      <c r="R160">
        <v>0</v>
      </c>
      <c r="S160">
        <v>0</v>
      </c>
      <c r="T160" t="e">
        <v>#VALUE!</v>
      </c>
      <c r="U160" s="67" t="e">
        <v>#VALUE!</v>
      </c>
      <c r="V160" s="69" t="e">
        <v>#VALUE!</v>
      </c>
    </row>
    <row r="161" spans="6:22" x14ac:dyDescent="0.25">
      <c r="F161">
        <v>0</v>
      </c>
      <c r="G161">
        <v>0</v>
      </c>
      <c r="O161" t="s">
        <v>2004</v>
      </c>
      <c r="P161" t="s">
        <v>2004</v>
      </c>
      <c r="Q161" t="b">
        <v>0</v>
      </c>
      <c r="R161">
        <v>0</v>
      </c>
      <c r="S161">
        <v>0</v>
      </c>
      <c r="T161" t="e">
        <v>#VALUE!</v>
      </c>
      <c r="U161" s="67" t="e">
        <v>#VALUE!</v>
      </c>
      <c r="V161" s="69" t="e">
        <v>#VALUE!</v>
      </c>
    </row>
    <row r="162" spans="6:22" x14ac:dyDescent="0.25">
      <c r="F162">
        <v>0</v>
      </c>
      <c r="G162">
        <v>0</v>
      </c>
      <c r="O162" t="s">
        <v>2004</v>
      </c>
      <c r="P162" t="s">
        <v>2004</v>
      </c>
      <c r="Q162" t="b">
        <v>0</v>
      </c>
      <c r="R162">
        <v>0</v>
      </c>
      <c r="S162">
        <v>0</v>
      </c>
      <c r="T162" t="e">
        <v>#VALUE!</v>
      </c>
      <c r="U162" s="67" t="e">
        <v>#VALUE!</v>
      </c>
      <c r="V162" s="69" t="e">
        <v>#VALUE!</v>
      </c>
    </row>
    <row r="163" spans="6:22" x14ac:dyDescent="0.25">
      <c r="F163">
        <v>0</v>
      </c>
      <c r="G163">
        <v>0</v>
      </c>
      <c r="O163" t="s">
        <v>2004</v>
      </c>
      <c r="P163" t="s">
        <v>2004</v>
      </c>
      <c r="Q163" t="b">
        <v>0</v>
      </c>
      <c r="R163">
        <v>0</v>
      </c>
      <c r="S163">
        <v>0</v>
      </c>
      <c r="T163" t="e">
        <v>#VALUE!</v>
      </c>
      <c r="U163" s="67" t="e">
        <v>#VALUE!</v>
      </c>
      <c r="V163" s="69" t="e">
        <v>#VALUE!</v>
      </c>
    </row>
    <row r="164" spans="6:22" x14ac:dyDescent="0.25">
      <c r="F164">
        <v>0</v>
      </c>
      <c r="G164">
        <v>0</v>
      </c>
      <c r="O164" t="s">
        <v>2004</v>
      </c>
      <c r="P164" t="s">
        <v>2004</v>
      </c>
      <c r="Q164" t="b">
        <v>0</v>
      </c>
      <c r="R164">
        <v>0</v>
      </c>
      <c r="S164">
        <v>0</v>
      </c>
      <c r="T164" t="e">
        <v>#VALUE!</v>
      </c>
      <c r="U164" s="67" t="e">
        <v>#VALUE!</v>
      </c>
      <c r="V164" s="69" t="e">
        <v>#VALUE!</v>
      </c>
    </row>
    <row r="165" spans="6:22" x14ac:dyDescent="0.25">
      <c r="F165">
        <v>0</v>
      </c>
      <c r="G165">
        <v>0</v>
      </c>
      <c r="O165" t="s">
        <v>2004</v>
      </c>
      <c r="P165" t="s">
        <v>2004</v>
      </c>
      <c r="Q165" t="b">
        <v>0</v>
      </c>
      <c r="R165">
        <v>0</v>
      </c>
      <c r="S165">
        <v>0</v>
      </c>
      <c r="T165" t="e">
        <v>#VALUE!</v>
      </c>
      <c r="U165" s="67" t="e">
        <v>#VALUE!</v>
      </c>
      <c r="V165" s="69" t="e">
        <v>#VALUE!</v>
      </c>
    </row>
    <row r="166" spans="6:22" x14ac:dyDescent="0.25">
      <c r="F166">
        <v>0</v>
      </c>
      <c r="G166">
        <v>0</v>
      </c>
      <c r="O166" t="s">
        <v>2004</v>
      </c>
      <c r="P166" t="s">
        <v>2004</v>
      </c>
      <c r="Q166" t="b">
        <v>0</v>
      </c>
      <c r="R166">
        <v>0</v>
      </c>
      <c r="S166">
        <v>0</v>
      </c>
      <c r="T166" t="e">
        <v>#VALUE!</v>
      </c>
      <c r="U166" s="67" t="e">
        <v>#VALUE!</v>
      </c>
      <c r="V166" s="69" t="e">
        <v>#VALUE!</v>
      </c>
    </row>
    <row r="167" spans="6:22" x14ac:dyDescent="0.25">
      <c r="F167">
        <v>0</v>
      </c>
      <c r="G167">
        <v>0</v>
      </c>
      <c r="O167" t="s">
        <v>2004</v>
      </c>
      <c r="P167" t="s">
        <v>2004</v>
      </c>
      <c r="Q167" t="b">
        <v>0</v>
      </c>
      <c r="R167">
        <v>0</v>
      </c>
      <c r="S167">
        <v>0</v>
      </c>
      <c r="T167" t="e">
        <v>#VALUE!</v>
      </c>
      <c r="U167" s="67" t="e">
        <v>#VALUE!</v>
      </c>
      <c r="V167" s="69" t="e">
        <v>#VALUE!</v>
      </c>
    </row>
    <row r="168" spans="6:22" x14ac:dyDescent="0.25">
      <c r="F168">
        <v>0</v>
      </c>
      <c r="G168">
        <v>0</v>
      </c>
      <c r="O168" t="s">
        <v>2004</v>
      </c>
      <c r="P168" t="s">
        <v>2004</v>
      </c>
      <c r="Q168" t="b">
        <v>0</v>
      </c>
      <c r="R168">
        <v>0</v>
      </c>
      <c r="S168">
        <v>0</v>
      </c>
      <c r="T168" t="e">
        <v>#VALUE!</v>
      </c>
      <c r="U168" s="67" t="e">
        <v>#VALUE!</v>
      </c>
      <c r="V168" s="69" t="e">
        <v>#VALUE!</v>
      </c>
    </row>
    <row r="169" spans="6:22" x14ac:dyDescent="0.25">
      <c r="F169">
        <v>0</v>
      </c>
      <c r="G169">
        <v>0</v>
      </c>
      <c r="O169" t="s">
        <v>2004</v>
      </c>
      <c r="P169" t="s">
        <v>2004</v>
      </c>
      <c r="Q169" t="b">
        <v>0</v>
      </c>
      <c r="R169">
        <v>0</v>
      </c>
      <c r="S169">
        <v>0</v>
      </c>
      <c r="T169" t="e">
        <v>#VALUE!</v>
      </c>
      <c r="U169" s="67" t="e">
        <v>#VALUE!</v>
      </c>
      <c r="V169" s="69" t="e">
        <v>#VALUE!</v>
      </c>
    </row>
    <row r="170" spans="6:22" x14ac:dyDescent="0.25">
      <c r="F170">
        <v>0</v>
      </c>
      <c r="G170">
        <v>0</v>
      </c>
      <c r="O170" t="s">
        <v>2004</v>
      </c>
      <c r="P170" t="s">
        <v>2004</v>
      </c>
      <c r="Q170" t="b">
        <v>0</v>
      </c>
      <c r="R170">
        <v>0</v>
      </c>
      <c r="S170">
        <v>0</v>
      </c>
      <c r="T170" t="e">
        <v>#VALUE!</v>
      </c>
      <c r="U170" s="67" t="e">
        <v>#VALUE!</v>
      </c>
      <c r="V170" s="69" t="e">
        <v>#VALUE!</v>
      </c>
    </row>
    <row r="171" spans="6:22" x14ac:dyDescent="0.25">
      <c r="F171">
        <v>0</v>
      </c>
      <c r="G171">
        <v>0</v>
      </c>
      <c r="O171" t="s">
        <v>2004</v>
      </c>
      <c r="P171" t="s">
        <v>2004</v>
      </c>
      <c r="Q171" t="b">
        <v>0</v>
      </c>
      <c r="R171">
        <v>0</v>
      </c>
      <c r="S171">
        <v>0</v>
      </c>
      <c r="T171" t="e">
        <v>#VALUE!</v>
      </c>
      <c r="U171" s="67" t="e">
        <v>#VALUE!</v>
      </c>
      <c r="V171" s="69" t="e">
        <v>#VALUE!</v>
      </c>
    </row>
    <row r="172" spans="6:22" x14ac:dyDescent="0.25">
      <c r="F172">
        <v>0</v>
      </c>
      <c r="G172">
        <v>0</v>
      </c>
      <c r="O172" t="s">
        <v>2004</v>
      </c>
      <c r="P172" t="s">
        <v>2004</v>
      </c>
      <c r="Q172" t="b">
        <v>0</v>
      </c>
      <c r="R172">
        <v>0</v>
      </c>
      <c r="S172">
        <v>0</v>
      </c>
      <c r="T172" t="e">
        <v>#VALUE!</v>
      </c>
      <c r="U172" s="67" t="e">
        <v>#VALUE!</v>
      </c>
      <c r="V172" s="69" t="e">
        <v>#VALUE!</v>
      </c>
    </row>
    <row r="173" spans="6:22" x14ac:dyDescent="0.25">
      <c r="F173">
        <v>0</v>
      </c>
      <c r="G173">
        <v>0</v>
      </c>
      <c r="O173" t="s">
        <v>2004</v>
      </c>
      <c r="P173" t="s">
        <v>2004</v>
      </c>
      <c r="Q173" t="b">
        <v>0</v>
      </c>
      <c r="R173">
        <v>0</v>
      </c>
      <c r="S173">
        <v>0</v>
      </c>
      <c r="T173" t="e">
        <v>#VALUE!</v>
      </c>
      <c r="U173" s="67" t="e">
        <v>#VALUE!</v>
      </c>
      <c r="V173" s="69" t="e">
        <v>#VALUE!</v>
      </c>
    </row>
    <row r="174" spans="6:22" x14ac:dyDescent="0.25">
      <c r="F174">
        <v>0</v>
      </c>
      <c r="G174">
        <v>0</v>
      </c>
      <c r="O174" t="s">
        <v>2004</v>
      </c>
      <c r="P174" t="s">
        <v>2004</v>
      </c>
      <c r="Q174" t="b">
        <v>0</v>
      </c>
      <c r="R174">
        <v>0</v>
      </c>
      <c r="S174">
        <v>0</v>
      </c>
      <c r="T174" t="e">
        <v>#VALUE!</v>
      </c>
      <c r="U174" s="67" t="e">
        <v>#VALUE!</v>
      </c>
      <c r="V174" s="69" t="e">
        <v>#VALUE!</v>
      </c>
    </row>
    <row r="175" spans="6:22" x14ac:dyDescent="0.25">
      <c r="F175">
        <v>0</v>
      </c>
      <c r="G175">
        <v>0</v>
      </c>
      <c r="O175" t="s">
        <v>2004</v>
      </c>
      <c r="P175" t="s">
        <v>2004</v>
      </c>
      <c r="Q175" t="b">
        <v>0</v>
      </c>
      <c r="R175">
        <v>0</v>
      </c>
      <c r="S175">
        <v>0</v>
      </c>
      <c r="T175" t="e">
        <v>#VALUE!</v>
      </c>
      <c r="U175" s="67" t="e">
        <v>#VALUE!</v>
      </c>
      <c r="V175" s="69" t="e">
        <v>#VALUE!</v>
      </c>
    </row>
    <row r="176" spans="6:22" x14ac:dyDescent="0.25">
      <c r="F176">
        <v>0</v>
      </c>
      <c r="G176">
        <v>0</v>
      </c>
      <c r="O176" t="s">
        <v>2004</v>
      </c>
      <c r="P176" t="s">
        <v>2004</v>
      </c>
      <c r="Q176" t="b">
        <v>0</v>
      </c>
      <c r="R176">
        <v>0</v>
      </c>
      <c r="S176">
        <v>0</v>
      </c>
      <c r="T176" t="e">
        <v>#VALUE!</v>
      </c>
      <c r="U176" s="67" t="e">
        <v>#VALUE!</v>
      </c>
      <c r="V176" s="69" t="e">
        <v>#VALUE!</v>
      </c>
    </row>
    <row r="177" spans="6:22" x14ac:dyDescent="0.25">
      <c r="F177">
        <v>0</v>
      </c>
      <c r="G177">
        <v>0</v>
      </c>
      <c r="O177" t="s">
        <v>2004</v>
      </c>
      <c r="P177" t="s">
        <v>2004</v>
      </c>
      <c r="Q177" t="b">
        <v>0</v>
      </c>
      <c r="R177">
        <v>0</v>
      </c>
      <c r="S177">
        <v>0</v>
      </c>
      <c r="T177" t="e">
        <v>#VALUE!</v>
      </c>
      <c r="U177" s="67" t="e">
        <v>#VALUE!</v>
      </c>
      <c r="V177" s="69" t="e">
        <v>#VALUE!</v>
      </c>
    </row>
    <row r="178" spans="6:22" x14ac:dyDescent="0.25">
      <c r="F178">
        <v>0</v>
      </c>
      <c r="G178">
        <v>0</v>
      </c>
      <c r="O178" t="s">
        <v>2004</v>
      </c>
      <c r="P178" t="s">
        <v>2004</v>
      </c>
      <c r="Q178" t="b">
        <v>0</v>
      </c>
      <c r="R178">
        <v>0</v>
      </c>
      <c r="S178">
        <v>0</v>
      </c>
      <c r="T178" t="e">
        <v>#VALUE!</v>
      </c>
      <c r="U178" s="67" t="e">
        <v>#VALUE!</v>
      </c>
      <c r="V178" s="69" t="e">
        <v>#VALUE!</v>
      </c>
    </row>
    <row r="179" spans="6:22" x14ac:dyDescent="0.25">
      <c r="F179">
        <v>0</v>
      </c>
      <c r="G179">
        <v>0</v>
      </c>
      <c r="O179" t="s">
        <v>2004</v>
      </c>
      <c r="P179" t="s">
        <v>2004</v>
      </c>
      <c r="Q179" t="b">
        <v>0</v>
      </c>
      <c r="R179">
        <v>0</v>
      </c>
      <c r="S179">
        <v>0</v>
      </c>
      <c r="T179" t="e">
        <v>#VALUE!</v>
      </c>
      <c r="U179" s="67" t="e">
        <v>#VALUE!</v>
      </c>
      <c r="V179" s="69" t="e">
        <v>#VALUE!</v>
      </c>
    </row>
    <row r="180" spans="6:22" x14ac:dyDescent="0.25">
      <c r="F180">
        <v>0</v>
      </c>
      <c r="G180">
        <v>0</v>
      </c>
      <c r="O180" t="s">
        <v>2004</v>
      </c>
      <c r="P180" t="s">
        <v>2004</v>
      </c>
      <c r="Q180" t="b">
        <v>0</v>
      </c>
      <c r="R180">
        <v>0</v>
      </c>
      <c r="S180">
        <v>0</v>
      </c>
      <c r="T180" t="e">
        <v>#VALUE!</v>
      </c>
      <c r="U180" s="67" t="e">
        <v>#VALUE!</v>
      </c>
      <c r="V180" s="69" t="e">
        <v>#VALUE!</v>
      </c>
    </row>
    <row r="181" spans="6:22" x14ac:dyDescent="0.25">
      <c r="F181">
        <v>0</v>
      </c>
      <c r="G181">
        <v>0</v>
      </c>
      <c r="O181" t="s">
        <v>2004</v>
      </c>
      <c r="P181" t="s">
        <v>2004</v>
      </c>
      <c r="Q181" t="b">
        <v>0</v>
      </c>
      <c r="R181">
        <v>0</v>
      </c>
      <c r="S181">
        <v>0</v>
      </c>
      <c r="T181" t="e">
        <v>#VALUE!</v>
      </c>
      <c r="U181" s="67" t="e">
        <v>#VALUE!</v>
      </c>
      <c r="V181" s="69" t="e">
        <v>#VALUE!</v>
      </c>
    </row>
    <row r="182" spans="6:22" x14ac:dyDescent="0.25">
      <c r="F182">
        <v>0</v>
      </c>
      <c r="G182">
        <v>0</v>
      </c>
      <c r="O182" t="s">
        <v>2004</v>
      </c>
      <c r="P182" t="s">
        <v>2004</v>
      </c>
      <c r="Q182" t="b">
        <v>0</v>
      </c>
      <c r="R182">
        <v>0</v>
      </c>
      <c r="S182">
        <v>0</v>
      </c>
      <c r="T182" t="e">
        <v>#VALUE!</v>
      </c>
      <c r="U182" s="67" t="e">
        <v>#VALUE!</v>
      </c>
      <c r="V182" s="69" t="e">
        <v>#VALUE!</v>
      </c>
    </row>
    <row r="183" spans="6:22" x14ac:dyDescent="0.25">
      <c r="F183">
        <v>0</v>
      </c>
      <c r="G183">
        <v>0</v>
      </c>
      <c r="O183" t="s">
        <v>2004</v>
      </c>
      <c r="P183" t="s">
        <v>2004</v>
      </c>
      <c r="Q183" t="b">
        <v>0</v>
      </c>
      <c r="R183">
        <v>0</v>
      </c>
      <c r="S183">
        <v>0</v>
      </c>
      <c r="T183" t="e">
        <v>#VALUE!</v>
      </c>
      <c r="U183" s="67" t="e">
        <v>#VALUE!</v>
      </c>
      <c r="V183" s="69" t="e">
        <v>#VALUE!</v>
      </c>
    </row>
    <row r="184" spans="6:22" x14ac:dyDescent="0.25">
      <c r="F184">
        <v>0</v>
      </c>
      <c r="G184">
        <v>0</v>
      </c>
      <c r="O184" t="s">
        <v>2004</v>
      </c>
      <c r="P184" t="s">
        <v>2004</v>
      </c>
      <c r="Q184" t="b">
        <v>0</v>
      </c>
      <c r="R184">
        <v>0</v>
      </c>
      <c r="S184">
        <v>0</v>
      </c>
      <c r="T184" t="e">
        <v>#VALUE!</v>
      </c>
      <c r="U184" s="67" t="e">
        <v>#VALUE!</v>
      </c>
      <c r="V184" s="69" t="e">
        <v>#VALUE!</v>
      </c>
    </row>
    <row r="185" spans="6:22" x14ac:dyDescent="0.25">
      <c r="F185">
        <v>0</v>
      </c>
      <c r="G185">
        <v>0</v>
      </c>
      <c r="O185" t="s">
        <v>2004</v>
      </c>
      <c r="P185" t="s">
        <v>2004</v>
      </c>
      <c r="Q185" t="b">
        <v>0</v>
      </c>
      <c r="R185">
        <v>0</v>
      </c>
      <c r="S185">
        <v>0</v>
      </c>
      <c r="T185" t="e">
        <v>#VALUE!</v>
      </c>
      <c r="U185" s="67" t="e">
        <v>#VALUE!</v>
      </c>
      <c r="V185" s="69" t="e">
        <v>#VALUE!</v>
      </c>
    </row>
    <row r="186" spans="6:22" x14ac:dyDescent="0.25">
      <c r="F186">
        <v>0</v>
      </c>
      <c r="G186">
        <v>0</v>
      </c>
      <c r="O186" t="s">
        <v>2004</v>
      </c>
      <c r="P186" t="s">
        <v>2004</v>
      </c>
      <c r="Q186" t="b">
        <v>0</v>
      </c>
      <c r="R186">
        <v>0</v>
      </c>
      <c r="S186">
        <v>0</v>
      </c>
      <c r="T186" t="e">
        <v>#VALUE!</v>
      </c>
      <c r="U186" s="67" t="e">
        <v>#VALUE!</v>
      </c>
      <c r="V186" s="69" t="e">
        <v>#VALUE!</v>
      </c>
    </row>
    <row r="187" spans="6:22" x14ac:dyDescent="0.25">
      <c r="F187">
        <v>0</v>
      </c>
      <c r="G187">
        <v>0</v>
      </c>
      <c r="O187" t="s">
        <v>2004</v>
      </c>
      <c r="P187" t="s">
        <v>2004</v>
      </c>
      <c r="Q187" t="b">
        <v>0</v>
      </c>
      <c r="R187">
        <v>0</v>
      </c>
      <c r="S187">
        <v>0</v>
      </c>
      <c r="T187" t="e">
        <v>#VALUE!</v>
      </c>
      <c r="U187" s="67" t="e">
        <v>#VALUE!</v>
      </c>
      <c r="V187" s="69" t="e">
        <v>#VALUE!</v>
      </c>
    </row>
    <row r="188" spans="6:22" x14ac:dyDescent="0.25">
      <c r="F188">
        <v>0</v>
      </c>
      <c r="G188">
        <v>0</v>
      </c>
      <c r="O188" t="s">
        <v>2004</v>
      </c>
      <c r="P188" t="s">
        <v>2004</v>
      </c>
      <c r="Q188" t="b">
        <v>0</v>
      </c>
      <c r="R188">
        <v>0</v>
      </c>
      <c r="S188">
        <v>0</v>
      </c>
      <c r="T188" t="e">
        <v>#VALUE!</v>
      </c>
      <c r="U188" s="67" t="e">
        <v>#VALUE!</v>
      </c>
      <c r="V188" s="69" t="e">
        <v>#VALUE!</v>
      </c>
    </row>
    <row r="189" spans="6:22" x14ac:dyDescent="0.25">
      <c r="F189">
        <v>0</v>
      </c>
      <c r="G189">
        <v>0</v>
      </c>
      <c r="O189" t="s">
        <v>2004</v>
      </c>
      <c r="P189" t="s">
        <v>2004</v>
      </c>
      <c r="Q189" t="b">
        <v>0</v>
      </c>
      <c r="R189">
        <v>0</v>
      </c>
      <c r="S189">
        <v>0</v>
      </c>
      <c r="T189" t="e">
        <v>#VALUE!</v>
      </c>
      <c r="U189" s="67" t="e">
        <v>#VALUE!</v>
      </c>
      <c r="V189" s="69" t="e">
        <v>#VALUE!</v>
      </c>
    </row>
    <row r="190" spans="6:22" x14ac:dyDescent="0.25">
      <c r="F190">
        <v>0</v>
      </c>
      <c r="G190">
        <v>0</v>
      </c>
      <c r="O190" t="s">
        <v>2004</v>
      </c>
      <c r="P190" t="s">
        <v>2004</v>
      </c>
      <c r="Q190" t="b">
        <v>0</v>
      </c>
      <c r="R190">
        <v>0</v>
      </c>
      <c r="S190">
        <v>0</v>
      </c>
      <c r="T190" t="e">
        <v>#VALUE!</v>
      </c>
      <c r="U190" s="67" t="e">
        <v>#VALUE!</v>
      </c>
      <c r="V190" s="69" t="e">
        <v>#VALUE!</v>
      </c>
    </row>
    <row r="191" spans="6:22" x14ac:dyDescent="0.25">
      <c r="F191">
        <v>0</v>
      </c>
      <c r="G191">
        <v>0</v>
      </c>
      <c r="O191" t="s">
        <v>2004</v>
      </c>
      <c r="P191" t="s">
        <v>2004</v>
      </c>
      <c r="Q191" t="b">
        <v>0</v>
      </c>
      <c r="R191">
        <v>0</v>
      </c>
      <c r="S191">
        <v>0</v>
      </c>
      <c r="T191" t="e">
        <v>#VALUE!</v>
      </c>
      <c r="U191" s="67" t="e">
        <v>#VALUE!</v>
      </c>
      <c r="V191" s="69" t="e">
        <v>#VALUE!</v>
      </c>
    </row>
    <row r="192" spans="6:22" x14ac:dyDescent="0.25">
      <c r="F192">
        <v>0</v>
      </c>
      <c r="G192">
        <v>0</v>
      </c>
      <c r="O192" t="s">
        <v>2004</v>
      </c>
      <c r="P192" t="s">
        <v>2004</v>
      </c>
      <c r="Q192" t="b">
        <v>0</v>
      </c>
      <c r="R192">
        <v>0</v>
      </c>
      <c r="S192">
        <v>0</v>
      </c>
      <c r="T192" t="e">
        <v>#VALUE!</v>
      </c>
      <c r="U192" s="67" t="e">
        <v>#VALUE!</v>
      </c>
      <c r="V192" s="69" t="e">
        <v>#VALUE!</v>
      </c>
    </row>
    <row r="193" spans="6:22" x14ac:dyDescent="0.25">
      <c r="F193">
        <v>0</v>
      </c>
      <c r="G193">
        <v>0</v>
      </c>
      <c r="O193" t="s">
        <v>2004</v>
      </c>
      <c r="P193" t="s">
        <v>2004</v>
      </c>
      <c r="Q193" t="b">
        <v>0</v>
      </c>
      <c r="R193">
        <v>0</v>
      </c>
      <c r="S193">
        <v>0</v>
      </c>
      <c r="T193" t="e">
        <v>#VALUE!</v>
      </c>
      <c r="U193" s="67" t="e">
        <v>#VALUE!</v>
      </c>
      <c r="V193" s="69" t="e">
        <v>#VALUE!</v>
      </c>
    </row>
    <row r="194" spans="6:22" x14ac:dyDescent="0.25">
      <c r="F194">
        <v>0</v>
      </c>
      <c r="G194">
        <v>0</v>
      </c>
      <c r="O194" t="s">
        <v>2004</v>
      </c>
      <c r="P194" t="s">
        <v>2004</v>
      </c>
      <c r="Q194" t="b">
        <v>0</v>
      </c>
      <c r="R194">
        <v>0</v>
      </c>
      <c r="S194">
        <v>0</v>
      </c>
      <c r="T194" t="e">
        <v>#VALUE!</v>
      </c>
      <c r="U194" s="67" t="e">
        <v>#VALUE!</v>
      </c>
      <c r="V194" s="69" t="e">
        <v>#VALUE!</v>
      </c>
    </row>
    <row r="195" spans="6:22" x14ac:dyDescent="0.25">
      <c r="F195">
        <v>0</v>
      </c>
      <c r="G195">
        <v>0</v>
      </c>
      <c r="O195" t="s">
        <v>2004</v>
      </c>
      <c r="P195" t="s">
        <v>2004</v>
      </c>
      <c r="Q195" t="b">
        <v>0</v>
      </c>
      <c r="R195">
        <v>0</v>
      </c>
      <c r="S195">
        <v>0</v>
      </c>
      <c r="T195" t="e">
        <v>#VALUE!</v>
      </c>
      <c r="U195" s="67" t="e">
        <v>#VALUE!</v>
      </c>
      <c r="V195" s="69" t="e">
        <v>#VALUE!</v>
      </c>
    </row>
    <row r="196" spans="6:22" x14ac:dyDescent="0.25">
      <c r="F196">
        <v>0</v>
      </c>
      <c r="G196">
        <v>0</v>
      </c>
      <c r="O196" t="s">
        <v>2004</v>
      </c>
      <c r="P196" t="s">
        <v>2004</v>
      </c>
      <c r="Q196" t="b">
        <v>0</v>
      </c>
      <c r="R196">
        <v>0</v>
      </c>
      <c r="S196">
        <v>0</v>
      </c>
      <c r="T196" t="e">
        <v>#VALUE!</v>
      </c>
      <c r="U196" s="67" t="e">
        <v>#VALUE!</v>
      </c>
      <c r="V196" s="69" t="e">
        <v>#VALUE!</v>
      </c>
    </row>
    <row r="197" spans="6:22" x14ac:dyDescent="0.25">
      <c r="F197">
        <v>0</v>
      </c>
      <c r="G197">
        <v>0</v>
      </c>
      <c r="O197" t="s">
        <v>2004</v>
      </c>
      <c r="P197" t="s">
        <v>2004</v>
      </c>
      <c r="Q197" t="b">
        <v>0</v>
      </c>
      <c r="R197">
        <v>0</v>
      </c>
      <c r="S197">
        <v>0</v>
      </c>
      <c r="T197" t="e">
        <v>#VALUE!</v>
      </c>
      <c r="U197" s="67" t="e">
        <v>#VALUE!</v>
      </c>
      <c r="V197" s="69" t="e">
        <v>#VALUE!</v>
      </c>
    </row>
    <row r="198" spans="6:22" x14ac:dyDescent="0.25">
      <c r="F198">
        <v>0</v>
      </c>
      <c r="G198">
        <v>0</v>
      </c>
      <c r="O198" t="s">
        <v>2004</v>
      </c>
      <c r="P198" t="s">
        <v>2004</v>
      </c>
      <c r="Q198" t="b">
        <v>0</v>
      </c>
      <c r="R198">
        <v>0</v>
      </c>
      <c r="S198">
        <v>0</v>
      </c>
      <c r="T198" t="e">
        <v>#VALUE!</v>
      </c>
      <c r="U198" s="67" t="e">
        <v>#VALUE!</v>
      </c>
      <c r="V198" s="69" t="e">
        <v>#VALUE!</v>
      </c>
    </row>
    <row r="199" spans="6:22" x14ac:dyDescent="0.25">
      <c r="F199">
        <v>0</v>
      </c>
      <c r="G199">
        <v>0</v>
      </c>
      <c r="O199" t="s">
        <v>2004</v>
      </c>
      <c r="P199" t="s">
        <v>2004</v>
      </c>
      <c r="Q199" t="b">
        <v>0</v>
      </c>
      <c r="R199">
        <v>0</v>
      </c>
      <c r="S199">
        <v>0</v>
      </c>
      <c r="T199" t="e">
        <v>#VALUE!</v>
      </c>
      <c r="U199" s="67" t="e">
        <v>#VALUE!</v>
      </c>
      <c r="V199" s="69" t="e">
        <v>#VALUE!</v>
      </c>
    </row>
    <row r="200" spans="6:22" x14ac:dyDescent="0.25">
      <c r="F200">
        <v>0</v>
      </c>
      <c r="G200">
        <v>0</v>
      </c>
      <c r="O200" t="s">
        <v>2004</v>
      </c>
      <c r="P200" t="s">
        <v>2004</v>
      </c>
      <c r="Q200" t="b">
        <v>0</v>
      </c>
      <c r="R200">
        <v>0</v>
      </c>
      <c r="S200">
        <v>0</v>
      </c>
      <c r="T200" t="e">
        <v>#VALUE!</v>
      </c>
      <c r="U200" s="67" t="e">
        <v>#VALUE!</v>
      </c>
      <c r="V200" s="69" t="e">
        <v>#VALUE!</v>
      </c>
    </row>
    <row r="201" spans="6:22" x14ac:dyDescent="0.25">
      <c r="F201">
        <v>0</v>
      </c>
      <c r="G201">
        <v>0</v>
      </c>
      <c r="O201" t="s">
        <v>2004</v>
      </c>
      <c r="P201" t="s">
        <v>2004</v>
      </c>
      <c r="Q201" t="b">
        <v>0</v>
      </c>
      <c r="R201">
        <v>0</v>
      </c>
      <c r="S201">
        <v>0</v>
      </c>
      <c r="T201" t="e">
        <v>#VALUE!</v>
      </c>
      <c r="U201" s="67" t="e">
        <v>#VALUE!</v>
      </c>
      <c r="V201" s="69" t="e">
        <v>#VALUE!</v>
      </c>
    </row>
    <row r="202" spans="6:22" x14ac:dyDescent="0.25">
      <c r="F202">
        <v>0</v>
      </c>
      <c r="G202">
        <v>0</v>
      </c>
      <c r="O202" t="s">
        <v>2004</v>
      </c>
      <c r="P202" t="s">
        <v>2004</v>
      </c>
      <c r="Q202" t="b">
        <v>0</v>
      </c>
      <c r="R202">
        <v>0</v>
      </c>
      <c r="S202">
        <v>0</v>
      </c>
      <c r="T202" t="e">
        <v>#VALUE!</v>
      </c>
      <c r="U202" s="67" t="e">
        <v>#VALUE!</v>
      </c>
      <c r="V202" s="69" t="e">
        <v>#VALUE!</v>
      </c>
    </row>
    <row r="203" spans="6:22" x14ac:dyDescent="0.25">
      <c r="F203">
        <v>0</v>
      </c>
      <c r="G203">
        <v>0</v>
      </c>
      <c r="O203" t="s">
        <v>2004</v>
      </c>
      <c r="P203" t="s">
        <v>2004</v>
      </c>
      <c r="Q203" t="b">
        <v>0</v>
      </c>
      <c r="R203">
        <v>0</v>
      </c>
      <c r="S203">
        <v>0</v>
      </c>
      <c r="T203" t="e">
        <v>#VALUE!</v>
      </c>
      <c r="U203" s="67" t="e">
        <v>#VALUE!</v>
      </c>
      <c r="V203" s="69" t="e">
        <v>#VALUE!</v>
      </c>
    </row>
    <row r="204" spans="6:22" x14ac:dyDescent="0.25">
      <c r="F204">
        <v>0</v>
      </c>
      <c r="G204">
        <v>0</v>
      </c>
      <c r="O204" t="s">
        <v>2004</v>
      </c>
      <c r="P204" t="s">
        <v>2004</v>
      </c>
      <c r="Q204" t="b">
        <v>0</v>
      </c>
      <c r="R204">
        <v>0</v>
      </c>
      <c r="S204">
        <v>0</v>
      </c>
      <c r="T204" t="e">
        <v>#VALUE!</v>
      </c>
      <c r="U204" s="67" t="e">
        <v>#VALUE!</v>
      </c>
      <c r="V204" s="69" t="e">
        <v>#VALUE!</v>
      </c>
    </row>
    <row r="205" spans="6:22" x14ac:dyDescent="0.25">
      <c r="F205">
        <v>0</v>
      </c>
      <c r="G205">
        <v>0</v>
      </c>
      <c r="O205" t="s">
        <v>2004</v>
      </c>
      <c r="P205" t="s">
        <v>2004</v>
      </c>
      <c r="Q205" t="b">
        <v>0</v>
      </c>
      <c r="R205">
        <v>0</v>
      </c>
      <c r="S205">
        <v>0</v>
      </c>
      <c r="T205" t="e">
        <v>#VALUE!</v>
      </c>
      <c r="U205" s="67" t="e">
        <v>#VALUE!</v>
      </c>
      <c r="V205" s="69" t="e">
        <v>#VALUE!</v>
      </c>
    </row>
    <row r="206" spans="6:22" x14ac:dyDescent="0.25">
      <c r="F206">
        <v>0</v>
      </c>
      <c r="G206">
        <v>0</v>
      </c>
      <c r="O206" t="s">
        <v>2004</v>
      </c>
      <c r="P206" t="s">
        <v>2004</v>
      </c>
      <c r="Q206" t="b">
        <v>0</v>
      </c>
      <c r="R206">
        <v>0</v>
      </c>
      <c r="S206">
        <v>0</v>
      </c>
      <c r="T206" t="e">
        <v>#VALUE!</v>
      </c>
      <c r="U206" s="67" t="e">
        <v>#VALUE!</v>
      </c>
      <c r="V206" s="69" t="e">
        <v>#VALUE!</v>
      </c>
    </row>
    <row r="207" spans="6:22" x14ac:dyDescent="0.25">
      <c r="F207">
        <v>0</v>
      </c>
      <c r="G207">
        <v>0</v>
      </c>
      <c r="O207" t="s">
        <v>2004</v>
      </c>
      <c r="P207" t="s">
        <v>2004</v>
      </c>
      <c r="Q207" t="b">
        <v>0</v>
      </c>
      <c r="R207">
        <v>0</v>
      </c>
      <c r="S207">
        <v>0</v>
      </c>
      <c r="T207" t="e">
        <v>#VALUE!</v>
      </c>
      <c r="U207" s="67" t="e">
        <v>#VALUE!</v>
      </c>
      <c r="V207" s="69" t="e">
        <v>#VALUE!</v>
      </c>
    </row>
    <row r="208" spans="6:22" x14ac:dyDescent="0.25">
      <c r="F208">
        <v>0</v>
      </c>
      <c r="G208">
        <v>0</v>
      </c>
      <c r="O208" t="s">
        <v>2004</v>
      </c>
      <c r="P208" t="s">
        <v>2004</v>
      </c>
      <c r="Q208" t="b">
        <v>0</v>
      </c>
      <c r="R208">
        <v>0</v>
      </c>
      <c r="S208">
        <v>0</v>
      </c>
      <c r="T208" t="e">
        <v>#VALUE!</v>
      </c>
      <c r="U208" s="67" t="e">
        <v>#VALUE!</v>
      </c>
      <c r="V208" s="69" t="e">
        <v>#VALUE!</v>
      </c>
    </row>
    <row r="209" spans="6:22" x14ac:dyDescent="0.25">
      <c r="F209">
        <v>0</v>
      </c>
      <c r="G209">
        <v>0</v>
      </c>
      <c r="O209" t="s">
        <v>2004</v>
      </c>
      <c r="P209" t="s">
        <v>2004</v>
      </c>
      <c r="Q209" t="b">
        <v>0</v>
      </c>
      <c r="R209">
        <v>0</v>
      </c>
      <c r="S209">
        <v>0</v>
      </c>
      <c r="T209" t="e">
        <v>#VALUE!</v>
      </c>
      <c r="U209" s="67" t="e">
        <v>#VALUE!</v>
      </c>
      <c r="V209" s="69" t="e">
        <v>#VALUE!</v>
      </c>
    </row>
    <row r="210" spans="6:22" x14ac:dyDescent="0.25">
      <c r="F210">
        <v>0</v>
      </c>
      <c r="G210">
        <v>0</v>
      </c>
      <c r="O210" t="s">
        <v>2004</v>
      </c>
      <c r="P210" t="s">
        <v>2004</v>
      </c>
      <c r="Q210" t="b">
        <v>0</v>
      </c>
      <c r="R210">
        <v>0</v>
      </c>
      <c r="S210">
        <v>0</v>
      </c>
      <c r="T210" t="e">
        <v>#VALUE!</v>
      </c>
      <c r="U210" s="67" t="e">
        <v>#VALUE!</v>
      </c>
      <c r="V210" s="69" t="e">
        <v>#VALUE!</v>
      </c>
    </row>
    <row r="211" spans="6:22" x14ac:dyDescent="0.25">
      <c r="F211">
        <v>0</v>
      </c>
      <c r="G211">
        <v>0</v>
      </c>
      <c r="O211" t="s">
        <v>2004</v>
      </c>
      <c r="P211" t="s">
        <v>2004</v>
      </c>
      <c r="Q211" t="b">
        <v>0</v>
      </c>
      <c r="R211">
        <v>0</v>
      </c>
      <c r="S211">
        <v>0</v>
      </c>
      <c r="T211" t="e">
        <v>#VALUE!</v>
      </c>
      <c r="U211" s="67" t="e">
        <v>#VALUE!</v>
      </c>
      <c r="V211" s="69" t="e">
        <v>#VALUE!</v>
      </c>
    </row>
    <row r="212" spans="6:22" x14ac:dyDescent="0.25">
      <c r="F212">
        <v>0</v>
      </c>
      <c r="G212">
        <v>0</v>
      </c>
      <c r="O212" t="s">
        <v>2004</v>
      </c>
      <c r="P212" t="s">
        <v>2004</v>
      </c>
      <c r="Q212" t="b">
        <v>0</v>
      </c>
      <c r="R212">
        <v>0</v>
      </c>
      <c r="S212">
        <v>0</v>
      </c>
      <c r="T212" t="e">
        <v>#VALUE!</v>
      </c>
      <c r="U212" s="67" t="e">
        <v>#VALUE!</v>
      </c>
      <c r="V212" s="69" t="e">
        <v>#VALUE!</v>
      </c>
    </row>
    <row r="213" spans="6:22" x14ac:dyDescent="0.25">
      <c r="F213">
        <v>0</v>
      </c>
      <c r="G213">
        <v>0</v>
      </c>
      <c r="O213" t="s">
        <v>2004</v>
      </c>
      <c r="P213" t="s">
        <v>2004</v>
      </c>
      <c r="Q213" t="b">
        <v>0</v>
      </c>
      <c r="R213">
        <v>0</v>
      </c>
      <c r="S213">
        <v>0</v>
      </c>
      <c r="T213" t="e">
        <v>#VALUE!</v>
      </c>
      <c r="U213" s="67" t="e">
        <v>#VALUE!</v>
      </c>
      <c r="V213" s="69" t="e">
        <v>#VALUE!</v>
      </c>
    </row>
    <row r="214" spans="6:22" x14ac:dyDescent="0.25">
      <c r="F214">
        <v>0</v>
      </c>
      <c r="G214">
        <v>0</v>
      </c>
      <c r="O214" t="s">
        <v>2004</v>
      </c>
      <c r="P214" t="s">
        <v>2004</v>
      </c>
      <c r="Q214" t="b">
        <v>0</v>
      </c>
      <c r="R214">
        <v>0</v>
      </c>
      <c r="S214">
        <v>0</v>
      </c>
      <c r="T214" t="e">
        <v>#VALUE!</v>
      </c>
      <c r="U214" s="67" t="e">
        <v>#VALUE!</v>
      </c>
      <c r="V214" s="69" t="e">
        <v>#VALUE!</v>
      </c>
    </row>
    <row r="215" spans="6:22" x14ac:dyDescent="0.25">
      <c r="F215">
        <v>0</v>
      </c>
      <c r="G215">
        <v>0</v>
      </c>
      <c r="O215" t="s">
        <v>2004</v>
      </c>
      <c r="P215" t="s">
        <v>2004</v>
      </c>
      <c r="Q215" t="b">
        <v>0</v>
      </c>
      <c r="R215">
        <v>0</v>
      </c>
      <c r="S215">
        <v>0</v>
      </c>
      <c r="T215" t="e">
        <v>#VALUE!</v>
      </c>
      <c r="U215" s="67" t="e">
        <v>#VALUE!</v>
      </c>
      <c r="V215" s="69" t="e">
        <v>#VALUE!</v>
      </c>
    </row>
    <row r="216" spans="6:22" x14ac:dyDescent="0.25">
      <c r="F216">
        <v>0</v>
      </c>
      <c r="G216">
        <v>0</v>
      </c>
      <c r="O216" t="s">
        <v>2004</v>
      </c>
      <c r="P216" t="s">
        <v>2004</v>
      </c>
      <c r="Q216" t="b">
        <v>0</v>
      </c>
      <c r="R216">
        <v>0</v>
      </c>
      <c r="S216">
        <v>0</v>
      </c>
      <c r="T216" t="e">
        <v>#VALUE!</v>
      </c>
      <c r="U216" s="67" t="e">
        <v>#VALUE!</v>
      </c>
      <c r="V216" s="69" t="e">
        <v>#VALUE!</v>
      </c>
    </row>
    <row r="217" spans="6:22" x14ac:dyDescent="0.25">
      <c r="F217">
        <v>0</v>
      </c>
      <c r="G217">
        <v>0</v>
      </c>
      <c r="O217" t="s">
        <v>2004</v>
      </c>
      <c r="P217" t="s">
        <v>2004</v>
      </c>
      <c r="Q217" t="b">
        <v>0</v>
      </c>
      <c r="R217">
        <v>0</v>
      </c>
      <c r="S217">
        <v>0</v>
      </c>
      <c r="T217" t="e">
        <v>#VALUE!</v>
      </c>
      <c r="U217" s="67" t="e">
        <v>#VALUE!</v>
      </c>
      <c r="V217" s="69" t="e">
        <v>#VALUE!</v>
      </c>
    </row>
    <row r="218" spans="6:22" x14ac:dyDescent="0.25">
      <c r="F218">
        <v>0</v>
      </c>
      <c r="G218">
        <v>0</v>
      </c>
      <c r="O218" t="s">
        <v>2004</v>
      </c>
      <c r="P218" t="s">
        <v>2004</v>
      </c>
      <c r="Q218" t="b">
        <v>0</v>
      </c>
      <c r="R218">
        <v>0</v>
      </c>
      <c r="S218">
        <v>0</v>
      </c>
      <c r="T218" t="e">
        <v>#VALUE!</v>
      </c>
      <c r="U218" s="67" t="e">
        <v>#VALUE!</v>
      </c>
      <c r="V218" s="69" t="e">
        <v>#VALUE!</v>
      </c>
    </row>
    <row r="219" spans="6:22" x14ac:dyDescent="0.25">
      <c r="F219">
        <v>0</v>
      </c>
      <c r="G219">
        <v>0</v>
      </c>
      <c r="O219" t="s">
        <v>2004</v>
      </c>
      <c r="P219" t="s">
        <v>2004</v>
      </c>
      <c r="Q219" t="b">
        <v>0</v>
      </c>
      <c r="R219">
        <v>0</v>
      </c>
      <c r="S219">
        <v>0</v>
      </c>
      <c r="T219" t="e">
        <v>#VALUE!</v>
      </c>
      <c r="U219" s="67" t="e">
        <v>#VALUE!</v>
      </c>
      <c r="V219" s="69" t="e">
        <v>#VALUE!</v>
      </c>
    </row>
    <row r="220" spans="6:22" x14ac:dyDescent="0.25">
      <c r="F220">
        <v>0</v>
      </c>
      <c r="G220">
        <v>0</v>
      </c>
      <c r="O220" t="s">
        <v>2004</v>
      </c>
      <c r="P220" t="s">
        <v>2004</v>
      </c>
      <c r="Q220" t="b">
        <v>0</v>
      </c>
      <c r="R220">
        <v>0</v>
      </c>
      <c r="S220">
        <v>0</v>
      </c>
      <c r="T220" t="e">
        <v>#VALUE!</v>
      </c>
      <c r="U220" s="67" t="e">
        <v>#VALUE!</v>
      </c>
      <c r="V220" s="69" t="e">
        <v>#VALUE!</v>
      </c>
    </row>
    <row r="221" spans="6:22" x14ac:dyDescent="0.25">
      <c r="F221">
        <v>0</v>
      </c>
      <c r="G221">
        <v>0</v>
      </c>
      <c r="O221" t="s">
        <v>2004</v>
      </c>
      <c r="P221" t="s">
        <v>2004</v>
      </c>
      <c r="Q221" t="b">
        <v>0</v>
      </c>
      <c r="R221">
        <v>0</v>
      </c>
      <c r="S221">
        <v>0</v>
      </c>
      <c r="T221" t="e">
        <v>#VALUE!</v>
      </c>
      <c r="U221" s="67" t="e">
        <v>#VALUE!</v>
      </c>
      <c r="V221" s="69" t="e">
        <v>#VALUE!</v>
      </c>
    </row>
    <row r="222" spans="6:22" x14ac:dyDescent="0.25">
      <c r="F222">
        <v>0</v>
      </c>
      <c r="G222">
        <v>0</v>
      </c>
      <c r="O222" t="s">
        <v>2004</v>
      </c>
      <c r="P222" t="s">
        <v>2004</v>
      </c>
      <c r="Q222" t="b">
        <v>0</v>
      </c>
      <c r="R222">
        <v>0</v>
      </c>
      <c r="S222">
        <v>0</v>
      </c>
      <c r="T222" t="e">
        <v>#VALUE!</v>
      </c>
      <c r="U222" s="67" t="e">
        <v>#VALUE!</v>
      </c>
      <c r="V222" s="69" t="e">
        <v>#VALUE!</v>
      </c>
    </row>
    <row r="223" spans="6:22" x14ac:dyDescent="0.25">
      <c r="F223">
        <v>0</v>
      </c>
      <c r="G223">
        <v>0</v>
      </c>
      <c r="O223" t="s">
        <v>2004</v>
      </c>
      <c r="P223" t="s">
        <v>2004</v>
      </c>
      <c r="Q223" t="b">
        <v>0</v>
      </c>
      <c r="R223">
        <v>0</v>
      </c>
      <c r="S223">
        <v>0</v>
      </c>
      <c r="T223" t="e">
        <v>#VALUE!</v>
      </c>
      <c r="U223" s="67" t="e">
        <v>#VALUE!</v>
      </c>
      <c r="V223" s="69" t="e">
        <v>#VALUE!</v>
      </c>
    </row>
    <row r="224" spans="6:22" x14ac:dyDescent="0.25">
      <c r="F224">
        <v>0</v>
      </c>
      <c r="G224">
        <v>0</v>
      </c>
      <c r="O224" t="s">
        <v>2004</v>
      </c>
      <c r="P224" t="s">
        <v>2004</v>
      </c>
      <c r="Q224" t="b">
        <v>0</v>
      </c>
      <c r="R224">
        <v>0</v>
      </c>
      <c r="S224">
        <v>0</v>
      </c>
      <c r="T224" t="e">
        <v>#VALUE!</v>
      </c>
      <c r="U224" s="67" t="e">
        <v>#VALUE!</v>
      </c>
      <c r="V224" s="69" t="e">
        <v>#VALUE!</v>
      </c>
    </row>
    <row r="225" spans="6:22" x14ac:dyDescent="0.25">
      <c r="F225">
        <v>0</v>
      </c>
      <c r="G225">
        <v>0</v>
      </c>
      <c r="O225" t="s">
        <v>2004</v>
      </c>
      <c r="P225" t="s">
        <v>2004</v>
      </c>
      <c r="Q225" t="b">
        <v>0</v>
      </c>
      <c r="R225">
        <v>0</v>
      </c>
      <c r="S225">
        <v>0</v>
      </c>
      <c r="T225" t="e">
        <v>#VALUE!</v>
      </c>
      <c r="U225" s="67" t="e">
        <v>#VALUE!</v>
      </c>
      <c r="V225" s="69" t="e">
        <v>#VALUE!</v>
      </c>
    </row>
    <row r="226" spans="6:22" x14ac:dyDescent="0.25">
      <c r="F226">
        <v>0</v>
      </c>
      <c r="G226">
        <v>0</v>
      </c>
      <c r="O226" t="s">
        <v>2004</v>
      </c>
      <c r="P226" t="s">
        <v>2004</v>
      </c>
      <c r="Q226" t="b">
        <v>0</v>
      </c>
      <c r="R226">
        <v>0</v>
      </c>
      <c r="S226">
        <v>0</v>
      </c>
      <c r="T226" t="e">
        <v>#VALUE!</v>
      </c>
      <c r="U226" s="67" t="e">
        <v>#VALUE!</v>
      </c>
      <c r="V226" s="69" t="e">
        <v>#VALUE!</v>
      </c>
    </row>
    <row r="227" spans="6:22" x14ac:dyDescent="0.25">
      <c r="F227">
        <v>0</v>
      </c>
      <c r="G227">
        <v>0</v>
      </c>
      <c r="O227" t="s">
        <v>2004</v>
      </c>
      <c r="P227" t="s">
        <v>2004</v>
      </c>
      <c r="Q227" t="b">
        <v>0</v>
      </c>
      <c r="R227">
        <v>0</v>
      </c>
      <c r="S227">
        <v>0</v>
      </c>
      <c r="T227" t="e">
        <v>#VALUE!</v>
      </c>
      <c r="U227" s="67" t="e">
        <v>#VALUE!</v>
      </c>
      <c r="V227" s="69" t="e">
        <v>#VALUE!</v>
      </c>
    </row>
    <row r="228" spans="6:22" x14ac:dyDescent="0.25">
      <c r="F228">
        <v>0</v>
      </c>
      <c r="G228">
        <v>0</v>
      </c>
      <c r="O228" t="s">
        <v>2004</v>
      </c>
      <c r="P228" t="s">
        <v>2004</v>
      </c>
      <c r="Q228" t="b">
        <v>0</v>
      </c>
      <c r="R228">
        <v>0</v>
      </c>
      <c r="S228">
        <v>0</v>
      </c>
      <c r="T228" t="e">
        <v>#VALUE!</v>
      </c>
      <c r="U228" s="67" t="e">
        <v>#VALUE!</v>
      </c>
      <c r="V228" s="69" t="e">
        <v>#VALUE!</v>
      </c>
    </row>
    <row r="229" spans="6:22" x14ac:dyDescent="0.25">
      <c r="F229">
        <v>0</v>
      </c>
      <c r="G229">
        <v>0</v>
      </c>
      <c r="O229" t="s">
        <v>2004</v>
      </c>
      <c r="P229" t="s">
        <v>2004</v>
      </c>
      <c r="Q229" t="b">
        <v>0</v>
      </c>
      <c r="R229">
        <v>0</v>
      </c>
      <c r="S229">
        <v>0</v>
      </c>
      <c r="T229" t="e">
        <v>#VALUE!</v>
      </c>
      <c r="U229" s="67" t="e">
        <v>#VALUE!</v>
      </c>
      <c r="V229" s="69" t="e">
        <v>#VALUE!</v>
      </c>
    </row>
    <row r="230" spans="6:22" x14ac:dyDescent="0.25">
      <c r="F230">
        <v>0</v>
      </c>
      <c r="G230">
        <v>0</v>
      </c>
      <c r="O230" t="s">
        <v>2004</v>
      </c>
      <c r="P230" t="s">
        <v>2004</v>
      </c>
      <c r="Q230" t="b">
        <v>0</v>
      </c>
      <c r="R230">
        <v>0</v>
      </c>
      <c r="S230">
        <v>0</v>
      </c>
      <c r="T230" t="e">
        <v>#VALUE!</v>
      </c>
      <c r="U230" s="67" t="e">
        <v>#VALUE!</v>
      </c>
      <c r="V230" s="69" t="e">
        <v>#VALUE!</v>
      </c>
    </row>
    <row r="231" spans="6:22" x14ac:dyDescent="0.25">
      <c r="F231">
        <v>0</v>
      </c>
      <c r="G231">
        <v>0</v>
      </c>
      <c r="O231" t="s">
        <v>2004</v>
      </c>
      <c r="P231" t="s">
        <v>2004</v>
      </c>
      <c r="Q231" t="b">
        <v>0</v>
      </c>
      <c r="R231">
        <v>0</v>
      </c>
      <c r="S231">
        <v>0</v>
      </c>
      <c r="T231" t="e">
        <v>#VALUE!</v>
      </c>
      <c r="U231" s="67" t="e">
        <v>#VALUE!</v>
      </c>
      <c r="V231" s="69" t="e">
        <v>#VALUE!</v>
      </c>
    </row>
    <row r="232" spans="6:22" x14ac:dyDescent="0.25">
      <c r="F232">
        <v>0</v>
      </c>
      <c r="G232">
        <v>0</v>
      </c>
      <c r="O232" t="s">
        <v>2004</v>
      </c>
      <c r="P232" t="s">
        <v>2004</v>
      </c>
      <c r="Q232" t="b">
        <v>0</v>
      </c>
      <c r="R232">
        <v>0</v>
      </c>
      <c r="S232">
        <v>0</v>
      </c>
      <c r="T232" t="e">
        <v>#VALUE!</v>
      </c>
      <c r="U232" s="67" t="e">
        <v>#VALUE!</v>
      </c>
      <c r="V232" s="69" t="e">
        <v>#VALUE!</v>
      </c>
    </row>
    <row r="233" spans="6:22" x14ac:dyDescent="0.25">
      <c r="F233">
        <v>0</v>
      </c>
      <c r="G233">
        <v>0</v>
      </c>
      <c r="O233" t="s">
        <v>2004</v>
      </c>
      <c r="P233" t="s">
        <v>2004</v>
      </c>
      <c r="Q233" t="b">
        <v>0</v>
      </c>
      <c r="R233">
        <v>0</v>
      </c>
      <c r="S233">
        <v>0</v>
      </c>
      <c r="T233" t="e">
        <v>#VALUE!</v>
      </c>
      <c r="U233" s="67" t="e">
        <v>#VALUE!</v>
      </c>
      <c r="V233" s="69" t="e">
        <v>#VALUE!</v>
      </c>
    </row>
    <row r="234" spans="6:22" x14ac:dyDescent="0.25">
      <c r="F234">
        <v>0</v>
      </c>
      <c r="G234">
        <v>0</v>
      </c>
      <c r="O234" t="s">
        <v>2004</v>
      </c>
      <c r="P234" t="s">
        <v>2004</v>
      </c>
      <c r="Q234" t="b">
        <v>0</v>
      </c>
      <c r="R234">
        <v>0</v>
      </c>
      <c r="S234">
        <v>0</v>
      </c>
      <c r="T234" t="e">
        <v>#VALUE!</v>
      </c>
      <c r="U234" s="67" t="e">
        <v>#VALUE!</v>
      </c>
      <c r="V234" s="69" t="e">
        <v>#VALUE!</v>
      </c>
    </row>
    <row r="235" spans="6:22" x14ac:dyDescent="0.25">
      <c r="F235">
        <v>0</v>
      </c>
      <c r="G235">
        <v>0</v>
      </c>
      <c r="O235" t="s">
        <v>2004</v>
      </c>
      <c r="P235" t="s">
        <v>2004</v>
      </c>
      <c r="Q235" t="b">
        <v>0</v>
      </c>
      <c r="R235">
        <v>0</v>
      </c>
      <c r="S235">
        <v>0</v>
      </c>
      <c r="T235" t="e">
        <v>#VALUE!</v>
      </c>
      <c r="U235" s="67" t="e">
        <v>#VALUE!</v>
      </c>
      <c r="V235" s="69" t="e">
        <v>#VALUE!</v>
      </c>
    </row>
    <row r="236" spans="6:22" x14ac:dyDescent="0.25">
      <c r="F236">
        <v>0</v>
      </c>
      <c r="G236">
        <v>0</v>
      </c>
      <c r="O236" t="s">
        <v>2004</v>
      </c>
      <c r="P236" t="s">
        <v>2004</v>
      </c>
      <c r="Q236" t="b">
        <v>0</v>
      </c>
      <c r="R236">
        <v>0</v>
      </c>
      <c r="S236">
        <v>0</v>
      </c>
      <c r="T236" t="e">
        <v>#VALUE!</v>
      </c>
      <c r="U236" s="67" t="e">
        <v>#VALUE!</v>
      </c>
      <c r="V236" s="69" t="e">
        <v>#VALUE!</v>
      </c>
    </row>
    <row r="237" spans="6:22" x14ac:dyDescent="0.25">
      <c r="F237">
        <v>0</v>
      </c>
      <c r="G237">
        <v>0</v>
      </c>
      <c r="O237" t="s">
        <v>2004</v>
      </c>
      <c r="P237" t="s">
        <v>2004</v>
      </c>
      <c r="Q237" t="b">
        <v>0</v>
      </c>
      <c r="R237">
        <v>0</v>
      </c>
      <c r="S237">
        <v>0</v>
      </c>
      <c r="T237" t="e">
        <v>#VALUE!</v>
      </c>
      <c r="U237" s="67" t="e">
        <v>#VALUE!</v>
      </c>
      <c r="V237" s="69" t="e">
        <v>#VALUE!</v>
      </c>
    </row>
    <row r="238" spans="6:22" x14ac:dyDescent="0.25">
      <c r="F238">
        <v>0</v>
      </c>
      <c r="G238">
        <v>0</v>
      </c>
      <c r="O238" t="s">
        <v>2004</v>
      </c>
      <c r="P238" t="s">
        <v>2004</v>
      </c>
      <c r="Q238" t="b">
        <v>0</v>
      </c>
      <c r="R238">
        <v>0</v>
      </c>
      <c r="S238">
        <v>0</v>
      </c>
      <c r="T238" t="e">
        <v>#VALUE!</v>
      </c>
      <c r="U238" s="67" t="e">
        <v>#VALUE!</v>
      </c>
      <c r="V238" s="69" t="e">
        <v>#VALUE!</v>
      </c>
    </row>
    <row r="239" spans="6:22" x14ac:dyDescent="0.25">
      <c r="F239">
        <v>0</v>
      </c>
      <c r="G239">
        <v>0</v>
      </c>
      <c r="O239" t="s">
        <v>2004</v>
      </c>
      <c r="P239" t="s">
        <v>2004</v>
      </c>
      <c r="Q239" t="b">
        <v>0</v>
      </c>
      <c r="R239">
        <v>0</v>
      </c>
      <c r="S239">
        <v>0</v>
      </c>
      <c r="T239" t="e">
        <v>#VALUE!</v>
      </c>
      <c r="U239" s="67" t="e">
        <v>#VALUE!</v>
      </c>
      <c r="V239" s="69" t="e">
        <v>#VALUE!</v>
      </c>
    </row>
    <row r="240" spans="6:22" x14ac:dyDescent="0.25">
      <c r="F240">
        <v>0</v>
      </c>
      <c r="G240">
        <v>0</v>
      </c>
      <c r="O240" t="s">
        <v>2004</v>
      </c>
      <c r="P240" t="s">
        <v>2004</v>
      </c>
      <c r="Q240" t="b">
        <v>0</v>
      </c>
      <c r="R240">
        <v>0</v>
      </c>
      <c r="S240">
        <v>0</v>
      </c>
      <c r="T240" t="e">
        <v>#VALUE!</v>
      </c>
      <c r="U240" s="67" t="e">
        <v>#VALUE!</v>
      </c>
      <c r="V240" s="69" t="e">
        <v>#VALUE!</v>
      </c>
    </row>
    <row r="241" spans="6:22" x14ac:dyDescent="0.25">
      <c r="F241">
        <v>0</v>
      </c>
      <c r="G241">
        <v>0</v>
      </c>
      <c r="O241" t="s">
        <v>2004</v>
      </c>
      <c r="P241" t="s">
        <v>2004</v>
      </c>
      <c r="Q241" t="b">
        <v>0</v>
      </c>
      <c r="R241">
        <v>0</v>
      </c>
      <c r="S241">
        <v>0</v>
      </c>
      <c r="T241" t="e">
        <v>#VALUE!</v>
      </c>
      <c r="U241" s="67" t="e">
        <v>#VALUE!</v>
      </c>
      <c r="V241" s="69" t="e">
        <v>#VALUE!</v>
      </c>
    </row>
    <row r="242" spans="6:22" x14ac:dyDescent="0.25">
      <c r="F242">
        <v>0</v>
      </c>
      <c r="G242">
        <v>0</v>
      </c>
      <c r="O242" t="s">
        <v>2004</v>
      </c>
      <c r="P242" t="s">
        <v>2004</v>
      </c>
      <c r="Q242" t="b">
        <v>0</v>
      </c>
      <c r="R242">
        <v>0</v>
      </c>
      <c r="S242">
        <v>0</v>
      </c>
      <c r="T242" t="e">
        <v>#VALUE!</v>
      </c>
      <c r="U242" s="67" t="e">
        <v>#VALUE!</v>
      </c>
      <c r="V242" s="69" t="e">
        <v>#VALUE!</v>
      </c>
    </row>
    <row r="243" spans="6:22" x14ac:dyDescent="0.25">
      <c r="F243">
        <v>0</v>
      </c>
      <c r="G243">
        <v>0</v>
      </c>
      <c r="O243" t="s">
        <v>2004</v>
      </c>
      <c r="P243" t="s">
        <v>2004</v>
      </c>
      <c r="Q243" t="b">
        <v>0</v>
      </c>
      <c r="R243">
        <v>0</v>
      </c>
      <c r="S243">
        <v>0</v>
      </c>
      <c r="T243" t="e">
        <v>#VALUE!</v>
      </c>
      <c r="U243" s="67" t="e">
        <v>#VALUE!</v>
      </c>
      <c r="V243" s="69" t="e">
        <v>#VALUE!</v>
      </c>
    </row>
    <row r="244" spans="6:22" x14ac:dyDescent="0.25">
      <c r="F244">
        <v>0</v>
      </c>
      <c r="G244">
        <v>0</v>
      </c>
      <c r="O244" t="s">
        <v>2004</v>
      </c>
      <c r="P244" t="s">
        <v>2004</v>
      </c>
      <c r="Q244" t="b">
        <v>0</v>
      </c>
      <c r="R244">
        <v>0</v>
      </c>
      <c r="S244">
        <v>0</v>
      </c>
      <c r="T244" t="e">
        <v>#VALUE!</v>
      </c>
      <c r="U244" s="67" t="e">
        <v>#VALUE!</v>
      </c>
      <c r="V244" s="69" t="e">
        <v>#VALUE!</v>
      </c>
    </row>
    <row r="245" spans="6:22" x14ac:dyDescent="0.25">
      <c r="F245">
        <v>0</v>
      </c>
      <c r="G245">
        <v>0</v>
      </c>
      <c r="O245" t="s">
        <v>2004</v>
      </c>
      <c r="P245" t="s">
        <v>2004</v>
      </c>
      <c r="Q245" t="b">
        <v>0</v>
      </c>
      <c r="R245">
        <v>0</v>
      </c>
      <c r="S245">
        <v>0</v>
      </c>
      <c r="T245" t="e">
        <v>#VALUE!</v>
      </c>
      <c r="U245" s="67" t="e">
        <v>#VALUE!</v>
      </c>
      <c r="V245" s="69" t="e">
        <v>#VALUE!</v>
      </c>
    </row>
    <row r="246" spans="6:22" x14ac:dyDescent="0.25">
      <c r="F246">
        <v>0</v>
      </c>
      <c r="G246">
        <v>0</v>
      </c>
      <c r="O246" t="s">
        <v>2004</v>
      </c>
      <c r="P246" t="s">
        <v>2004</v>
      </c>
      <c r="Q246" t="b">
        <v>0</v>
      </c>
      <c r="R246">
        <v>0</v>
      </c>
      <c r="S246">
        <v>0</v>
      </c>
      <c r="T246" t="e">
        <v>#VALUE!</v>
      </c>
      <c r="U246" s="67" t="e">
        <v>#VALUE!</v>
      </c>
      <c r="V246" s="69" t="e">
        <v>#VALUE!</v>
      </c>
    </row>
    <row r="247" spans="6:22" x14ac:dyDescent="0.25">
      <c r="F247">
        <v>0</v>
      </c>
      <c r="G247">
        <v>0</v>
      </c>
      <c r="O247" t="s">
        <v>2004</v>
      </c>
      <c r="P247" t="s">
        <v>2004</v>
      </c>
      <c r="Q247" t="b">
        <v>0</v>
      </c>
      <c r="R247">
        <v>0</v>
      </c>
      <c r="S247">
        <v>0</v>
      </c>
      <c r="T247" t="e">
        <v>#VALUE!</v>
      </c>
      <c r="U247" s="67" t="e">
        <v>#VALUE!</v>
      </c>
      <c r="V247" s="69" t="e">
        <v>#VALUE!</v>
      </c>
    </row>
    <row r="248" spans="6:22" x14ac:dyDescent="0.25">
      <c r="F248">
        <v>0</v>
      </c>
      <c r="G248">
        <v>0</v>
      </c>
      <c r="O248" t="s">
        <v>2004</v>
      </c>
      <c r="P248" t="s">
        <v>2004</v>
      </c>
      <c r="Q248" t="b">
        <v>0</v>
      </c>
      <c r="R248">
        <v>0</v>
      </c>
      <c r="S248">
        <v>0</v>
      </c>
      <c r="T248" t="e">
        <v>#VALUE!</v>
      </c>
      <c r="U248" s="67" t="e">
        <v>#VALUE!</v>
      </c>
      <c r="V248" s="69" t="e">
        <v>#VALUE!</v>
      </c>
    </row>
    <row r="249" spans="6:22" x14ac:dyDescent="0.25">
      <c r="F249">
        <v>0</v>
      </c>
      <c r="G249">
        <v>0</v>
      </c>
      <c r="O249" t="s">
        <v>2004</v>
      </c>
      <c r="P249" t="s">
        <v>2004</v>
      </c>
      <c r="Q249" t="b">
        <v>0</v>
      </c>
      <c r="R249">
        <v>0</v>
      </c>
      <c r="S249">
        <v>0</v>
      </c>
      <c r="T249" t="e">
        <v>#VALUE!</v>
      </c>
      <c r="U249" s="67" t="e">
        <v>#VALUE!</v>
      </c>
      <c r="V249" s="69" t="e">
        <v>#VALUE!</v>
      </c>
    </row>
    <row r="250" spans="6:22" x14ac:dyDescent="0.25">
      <c r="F250">
        <v>0</v>
      </c>
      <c r="G250">
        <v>0</v>
      </c>
      <c r="O250" t="s">
        <v>2004</v>
      </c>
      <c r="P250" t="s">
        <v>2004</v>
      </c>
      <c r="Q250" t="b">
        <v>0</v>
      </c>
      <c r="R250">
        <v>0</v>
      </c>
      <c r="S250">
        <v>0</v>
      </c>
      <c r="T250" t="e">
        <v>#VALUE!</v>
      </c>
      <c r="U250" s="67" t="e">
        <v>#VALUE!</v>
      </c>
      <c r="V250" s="69" t="e">
        <v>#VALUE!</v>
      </c>
    </row>
    <row r="251" spans="6:22" x14ac:dyDescent="0.25">
      <c r="F251">
        <v>0</v>
      </c>
      <c r="G251">
        <v>0</v>
      </c>
      <c r="O251" t="s">
        <v>2004</v>
      </c>
      <c r="P251" t="s">
        <v>2004</v>
      </c>
      <c r="Q251" t="b">
        <v>0</v>
      </c>
      <c r="R251">
        <v>0</v>
      </c>
      <c r="S251">
        <v>0</v>
      </c>
      <c r="T251" t="e">
        <v>#VALUE!</v>
      </c>
      <c r="U251" s="67" t="e">
        <v>#VALUE!</v>
      </c>
      <c r="V251" s="69" t="e">
        <v>#VALUE!</v>
      </c>
    </row>
    <row r="252" spans="6:22" x14ac:dyDescent="0.25">
      <c r="F252">
        <v>0</v>
      </c>
      <c r="G252">
        <v>0</v>
      </c>
      <c r="O252" t="s">
        <v>2004</v>
      </c>
      <c r="P252" t="s">
        <v>2004</v>
      </c>
      <c r="Q252" t="b">
        <v>0</v>
      </c>
      <c r="R252">
        <v>0</v>
      </c>
      <c r="S252">
        <v>0</v>
      </c>
      <c r="T252" t="e">
        <v>#VALUE!</v>
      </c>
      <c r="U252" s="67" t="e">
        <v>#VALUE!</v>
      </c>
      <c r="V252" s="69" t="e">
        <v>#VALUE!</v>
      </c>
    </row>
    <row r="253" spans="6:22" x14ac:dyDescent="0.25">
      <c r="F253">
        <v>0</v>
      </c>
      <c r="G253">
        <v>0</v>
      </c>
      <c r="O253" t="s">
        <v>2004</v>
      </c>
      <c r="P253" t="s">
        <v>2004</v>
      </c>
      <c r="Q253" t="b">
        <v>0</v>
      </c>
      <c r="R253">
        <v>0</v>
      </c>
      <c r="S253">
        <v>0</v>
      </c>
      <c r="T253" t="e">
        <v>#VALUE!</v>
      </c>
      <c r="U253" s="67" t="e">
        <v>#VALUE!</v>
      </c>
      <c r="V253" s="69" t="e">
        <v>#VALUE!</v>
      </c>
    </row>
    <row r="254" spans="6:22" x14ac:dyDescent="0.25">
      <c r="F254">
        <v>0</v>
      </c>
      <c r="G254">
        <v>0</v>
      </c>
      <c r="O254" t="s">
        <v>2004</v>
      </c>
      <c r="P254" t="s">
        <v>2004</v>
      </c>
      <c r="Q254" t="b">
        <v>0</v>
      </c>
      <c r="R254">
        <v>0</v>
      </c>
      <c r="S254">
        <v>0</v>
      </c>
      <c r="T254" t="e">
        <v>#VALUE!</v>
      </c>
      <c r="U254" s="67" t="e">
        <v>#VALUE!</v>
      </c>
      <c r="V254" s="69" t="e">
        <v>#VALUE!</v>
      </c>
    </row>
    <row r="255" spans="6:22" x14ac:dyDescent="0.25">
      <c r="F255">
        <v>0</v>
      </c>
      <c r="G255">
        <v>0</v>
      </c>
      <c r="O255" t="s">
        <v>2004</v>
      </c>
      <c r="P255" t="s">
        <v>2004</v>
      </c>
      <c r="Q255" t="b">
        <v>0</v>
      </c>
      <c r="R255">
        <v>0</v>
      </c>
      <c r="S255">
        <v>0</v>
      </c>
      <c r="T255" t="e">
        <v>#VALUE!</v>
      </c>
      <c r="U255" s="67" t="e">
        <v>#VALUE!</v>
      </c>
      <c r="V255" s="69" t="e">
        <v>#VALUE!</v>
      </c>
    </row>
    <row r="256" spans="6:22" x14ac:dyDescent="0.25">
      <c r="F256">
        <v>0</v>
      </c>
      <c r="G256">
        <v>0</v>
      </c>
      <c r="O256" t="s">
        <v>2004</v>
      </c>
      <c r="P256" t="s">
        <v>2004</v>
      </c>
      <c r="Q256" t="b">
        <v>0</v>
      </c>
      <c r="R256">
        <v>0</v>
      </c>
      <c r="S256">
        <v>0</v>
      </c>
      <c r="T256" t="e">
        <v>#VALUE!</v>
      </c>
      <c r="U256" s="67" t="e">
        <v>#VALUE!</v>
      </c>
      <c r="V256" s="69" t="e">
        <v>#VALUE!</v>
      </c>
    </row>
    <row r="257" spans="6:22" x14ac:dyDescent="0.25">
      <c r="F257">
        <v>0</v>
      </c>
      <c r="G257">
        <v>0</v>
      </c>
      <c r="O257" t="s">
        <v>2004</v>
      </c>
      <c r="P257" t="s">
        <v>2004</v>
      </c>
      <c r="Q257" t="b">
        <v>0</v>
      </c>
      <c r="R257">
        <v>0</v>
      </c>
      <c r="S257">
        <v>0</v>
      </c>
      <c r="T257" t="e">
        <v>#VALUE!</v>
      </c>
      <c r="U257" s="67" t="e">
        <v>#VALUE!</v>
      </c>
      <c r="V257" s="69" t="e">
        <v>#VALUE!</v>
      </c>
    </row>
    <row r="258" spans="6:22" x14ac:dyDescent="0.25">
      <c r="F258">
        <v>0</v>
      </c>
      <c r="G258">
        <v>0</v>
      </c>
      <c r="O258" t="s">
        <v>2004</v>
      </c>
      <c r="P258" t="s">
        <v>2004</v>
      </c>
      <c r="Q258" t="b">
        <v>0</v>
      </c>
      <c r="R258">
        <v>0</v>
      </c>
      <c r="S258">
        <v>0</v>
      </c>
      <c r="T258" t="e">
        <v>#VALUE!</v>
      </c>
      <c r="U258" s="67" t="e">
        <v>#VALUE!</v>
      </c>
      <c r="V258" s="69" t="e">
        <v>#VALUE!</v>
      </c>
    </row>
    <row r="259" spans="6:22" x14ac:dyDescent="0.25">
      <c r="F259">
        <v>0</v>
      </c>
      <c r="G259">
        <v>0</v>
      </c>
      <c r="O259" t="s">
        <v>2004</v>
      </c>
      <c r="P259" t="s">
        <v>2004</v>
      </c>
      <c r="Q259" t="b">
        <v>0</v>
      </c>
      <c r="R259">
        <v>0</v>
      </c>
      <c r="S259">
        <v>0</v>
      </c>
      <c r="T259" t="e">
        <v>#VALUE!</v>
      </c>
      <c r="U259" s="67" t="e">
        <v>#VALUE!</v>
      </c>
      <c r="V259" s="69" t="e">
        <v>#VALUE!</v>
      </c>
    </row>
    <row r="260" spans="6:22" x14ac:dyDescent="0.25">
      <c r="F260">
        <v>0</v>
      </c>
      <c r="G260">
        <v>0</v>
      </c>
      <c r="O260" t="s">
        <v>2004</v>
      </c>
      <c r="P260" t="s">
        <v>2004</v>
      </c>
      <c r="Q260" t="b">
        <v>0</v>
      </c>
      <c r="R260">
        <v>0</v>
      </c>
      <c r="S260">
        <v>0</v>
      </c>
      <c r="T260" t="e">
        <v>#VALUE!</v>
      </c>
      <c r="U260" s="67" t="e">
        <v>#VALUE!</v>
      </c>
      <c r="V260" s="69" t="e">
        <v>#VALUE!</v>
      </c>
    </row>
    <row r="261" spans="6:22" x14ac:dyDescent="0.25">
      <c r="F261">
        <v>0</v>
      </c>
      <c r="G261">
        <v>0</v>
      </c>
      <c r="O261" t="s">
        <v>2004</v>
      </c>
      <c r="P261" t="s">
        <v>2004</v>
      </c>
      <c r="Q261" t="b">
        <v>0</v>
      </c>
      <c r="R261">
        <v>0</v>
      </c>
      <c r="S261">
        <v>0</v>
      </c>
      <c r="T261" t="e">
        <v>#VALUE!</v>
      </c>
      <c r="U261" s="67" t="e">
        <v>#VALUE!</v>
      </c>
      <c r="V261" s="69" t="e">
        <v>#VALUE!</v>
      </c>
    </row>
    <row r="262" spans="6:22" x14ac:dyDescent="0.25">
      <c r="F262">
        <v>0</v>
      </c>
      <c r="G262">
        <v>0</v>
      </c>
      <c r="O262" t="s">
        <v>2004</v>
      </c>
      <c r="P262" t="s">
        <v>2004</v>
      </c>
      <c r="Q262" t="b">
        <v>0</v>
      </c>
      <c r="R262">
        <v>0</v>
      </c>
      <c r="S262">
        <v>0</v>
      </c>
      <c r="T262" t="e">
        <v>#VALUE!</v>
      </c>
      <c r="U262" s="67" t="e">
        <v>#VALUE!</v>
      </c>
      <c r="V262" s="69" t="e">
        <v>#VALUE!</v>
      </c>
    </row>
    <row r="263" spans="6:22" x14ac:dyDescent="0.25">
      <c r="F263">
        <v>0</v>
      </c>
      <c r="G263">
        <v>0</v>
      </c>
      <c r="O263" t="s">
        <v>2004</v>
      </c>
      <c r="P263" t="s">
        <v>2004</v>
      </c>
      <c r="Q263" t="b">
        <v>0</v>
      </c>
      <c r="R263">
        <v>0</v>
      </c>
      <c r="S263">
        <v>0</v>
      </c>
      <c r="T263" t="e">
        <v>#VALUE!</v>
      </c>
      <c r="U263" s="67" t="e">
        <v>#VALUE!</v>
      </c>
      <c r="V263" s="69" t="e">
        <v>#VALUE!</v>
      </c>
    </row>
    <row r="264" spans="6:22" x14ac:dyDescent="0.25">
      <c r="F264">
        <v>0</v>
      </c>
      <c r="G264">
        <v>0</v>
      </c>
      <c r="O264" t="s">
        <v>2004</v>
      </c>
      <c r="P264" t="s">
        <v>2004</v>
      </c>
      <c r="Q264" t="b">
        <v>0</v>
      </c>
      <c r="R264">
        <v>0</v>
      </c>
      <c r="S264">
        <v>0</v>
      </c>
      <c r="T264" t="e">
        <v>#VALUE!</v>
      </c>
      <c r="U264" s="67" t="e">
        <v>#VALUE!</v>
      </c>
      <c r="V264" s="69" t="e">
        <v>#VALUE!</v>
      </c>
    </row>
    <row r="265" spans="6:22" x14ac:dyDescent="0.25">
      <c r="F265">
        <v>0</v>
      </c>
      <c r="G265">
        <v>0</v>
      </c>
      <c r="O265" t="s">
        <v>2004</v>
      </c>
      <c r="P265" t="s">
        <v>2004</v>
      </c>
      <c r="Q265" t="b">
        <v>0</v>
      </c>
      <c r="R265">
        <v>0</v>
      </c>
      <c r="S265">
        <v>0</v>
      </c>
      <c r="T265" t="e">
        <v>#VALUE!</v>
      </c>
      <c r="U265" s="67" t="e">
        <v>#VALUE!</v>
      </c>
      <c r="V265" s="69" t="e">
        <v>#VALUE!</v>
      </c>
    </row>
    <row r="266" spans="6:22" x14ac:dyDescent="0.25">
      <c r="F266">
        <v>0</v>
      </c>
      <c r="G266">
        <v>0</v>
      </c>
      <c r="O266" t="s">
        <v>2004</v>
      </c>
      <c r="P266" t="s">
        <v>2004</v>
      </c>
      <c r="Q266" t="b">
        <v>0</v>
      </c>
      <c r="R266">
        <v>0</v>
      </c>
      <c r="S266">
        <v>0</v>
      </c>
      <c r="T266" t="e">
        <v>#VALUE!</v>
      </c>
      <c r="U266" s="67" t="e">
        <v>#VALUE!</v>
      </c>
      <c r="V266" s="69" t="e">
        <v>#VALUE!</v>
      </c>
    </row>
    <row r="267" spans="6:22" x14ac:dyDescent="0.25">
      <c r="F267">
        <v>0</v>
      </c>
      <c r="G267">
        <v>0</v>
      </c>
      <c r="O267" t="s">
        <v>2004</v>
      </c>
      <c r="P267" t="s">
        <v>2004</v>
      </c>
      <c r="Q267" t="b">
        <v>0</v>
      </c>
      <c r="R267">
        <v>0</v>
      </c>
      <c r="S267">
        <v>0</v>
      </c>
      <c r="T267" t="e">
        <v>#VALUE!</v>
      </c>
      <c r="U267" s="67" t="e">
        <v>#VALUE!</v>
      </c>
      <c r="V267" s="69" t="e">
        <v>#VALUE!</v>
      </c>
    </row>
    <row r="268" spans="6:22" x14ac:dyDescent="0.25">
      <c r="F268">
        <v>0</v>
      </c>
      <c r="G268">
        <v>0</v>
      </c>
      <c r="O268" t="s">
        <v>2004</v>
      </c>
      <c r="P268" t="s">
        <v>2004</v>
      </c>
      <c r="Q268" t="b">
        <v>0</v>
      </c>
      <c r="R268">
        <v>0</v>
      </c>
      <c r="S268">
        <v>0</v>
      </c>
      <c r="T268" t="e">
        <v>#VALUE!</v>
      </c>
      <c r="U268" s="67" t="e">
        <v>#VALUE!</v>
      </c>
      <c r="V268" s="69" t="e">
        <v>#VALUE!</v>
      </c>
    </row>
    <row r="269" spans="6:22" x14ac:dyDescent="0.25">
      <c r="F269">
        <v>0</v>
      </c>
      <c r="G269">
        <v>0</v>
      </c>
      <c r="O269" t="s">
        <v>2004</v>
      </c>
      <c r="P269" t="s">
        <v>2004</v>
      </c>
      <c r="Q269" t="b">
        <v>0</v>
      </c>
      <c r="R269">
        <v>0</v>
      </c>
      <c r="S269">
        <v>0</v>
      </c>
      <c r="T269" t="e">
        <v>#VALUE!</v>
      </c>
      <c r="U269" s="67" t="e">
        <v>#VALUE!</v>
      </c>
      <c r="V269" s="69" t="e">
        <v>#VALUE!</v>
      </c>
    </row>
    <row r="270" spans="6:22" x14ac:dyDescent="0.25">
      <c r="F270">
        <v>0</v>
      </c>
      <c r="G270">
        <v>0</v>
      </c>
      <c r="O270" t="s">
        <v>2004</v>
      </c>
      <c r="P270" t="s">
        <v>2004</v>
      </c>
      <c r="Q270" t="b">
        <v>0</v>
      </c>
      <c r="R270">
        <v>0</v>
      </c>
      <c r="S270">
        <v>0</v>
      </c>
      <c r="T270" t="e">
        <v>#VALUE!</v>
      </c>
      <c r="U270" s="67" t="e">
        <v>#VALUE!</v>
      </c>
      <c r="V270" s="69" t="e">
        <v>#VALUE!</v>
      </c>
    </row>
    <row r="271" spans="6:22" x14ac:dyDescent="0.25">
      <c r="F271">
        <v>0</v>
      </c>
      <c r="G271">
        <v>0</v>
      </c>
      <c r="O271" t="s">
        <v>2004</v>
      </c>
      <c r="P271" t="s">
        <v>2004</v>
      </c>
      <c r="Q271" t="b">
        <v>0</v>
      </c>
      <c r="R271">
        <v>0</v>
      </c>
      <c r="S271">
        <v>0</v>
      </c>
      <c r="T271" t="e">
        <v>#VALUE!</v>
      </c>
      <c r="U271" s="67" t="e">
        <v>#VALUE!</v>
      </c>
      <c r="V271" s="69" t="e">
        <v>#VALUE!</v>
      </c>
    </row>
    <row r="272" spans="6:22" x14ac:dyDescent="0.25">
      <c r="F272">
        <v>0</v>
      </c>
      <c r="G272">
        <v>0</v>
      </c>
      <c r="O272" t="s">
        <v>2004</v>
      </c>
      <c r="P272" t="s">
        <v>2004</v>
      </c>
      <c r="Q272" t="b">
        <v>0</v>
      </c>
      <c r="R272">
        <v>0</v>
      </c>
      <c r="S272">
        <v>0</v>
      </c>
      <c r="T272" t="e">
        <v>#VALUE!</v>
      </c>
      <c r="U272" s="67" t="e">
        <v>#VALUE!</v>
      </c>
      <c r="V272" s="69" t="e">
        <v>#VALUE!</v>
      </c>
    </row>
    <row r="273" spans="6:22" x14ac:dyDescent="0.25">
      <c r="F273">
        <v>0</v>
      </c>
      <c r="G273">
        <v>0</v>
      </c>
      <c r="O273" t="s">
        <v>2004</v>
      </c>
      <c r="P273" t="s">
        <v>2004</v>
      </c>
      <c r="Q273" t="b">
        <v>0</v>
      </c>
      <c r="R273">
        <v>0</v>
      </c>
      <c r="S273">
        <v>0</v>
      </c>
      <c r="T273" t="e">
        <v>#VALUE!</v>
      </c>
      <c r="U273" s="67" t="e">
        <v>#VALUE!</v>
      </c>
      <c r="V273" s="69" t="e">
        <v>#VALUE!</v>
      </c>
    </row>
    <row r="274" spans="6:22" x14ac:dyDescent="0.25">
      <c r="F274">
        <v>0</v>
      </c>
      <c r="G274">
        <v>0</v>
      </c>
      <c r="O274" t="s">
        <v>2004</v>
      </c>
      <c r="P274" t="s">
        <v>2004</v>
      </c>
      <c r="Q274" t="b">
        <v>0</v>
      </c>
      <c r="R274">
        <v>0</v>
      </c>
      <c r="S274">
        <v>0</v>
      </c>
      <c r="T274" t="e">
        <v>#VALUE!</v>
      </c>
      <c r="U274" s="67" t="e">
        <v>#VALUE!</v>
      </c>
      <c r="V274" s="69" t="e">
        <v>#VALUE!</v>
      </c>
    </row>
    <row r="275" spans="6:22" x14ac:dyDescent="0.25">
      <c r="F275">
        <v>0</v>
      </c>
      <c r="G275">
        <v>0</v>
      </c>
      <c r="O275" t="s">
        <v>2004</v>
      </c>
      <c r="P275" t="s">
        <v>2004</v>
      </c>
      <c r="Q275" t="b">
        <v>0</v>
      </c>
      <c r="R275">
        <v>0</v>
      </c>
      <c r="S275">
        <v>0</v>
      </c>
      <c r="T275" t="e">
        <v>#VALUE!</v>
      </c>
      <c r="U275" s="67" t="e">
        <v>#VALUE!</v>
      </c>
      <c r="V275" s="69" t="e">
        <v>#VALUE!</v>
      </c>
    </row>
    <row r="276" spans="6:22" x14ac:dyDescent="0.25">
      <c r="F276">
        <v>0</v>
      </c>
      <c r="G276">
        <v>0</v>
      </c>
      <c r="O276" t="s">
        <v>2004</v>
      </c>
      <c r="P276" t="s">
        <v>2004</v>
      </c>
      <c r="Q276" t="b">
        <v>0</v>
      </c>
      <c r="R276">
        <v>0</v>
      </c>
      <c r="S276">
        <v>0</v>
      </c>
      <c r="T276" t="e">
        <v>#VALUE!</v>
      </c>
      <c r="U276" s="67" t="e">
        <v>#VALUE!</v>
      </c>
      <c r="V276" s="69" t="e">
        <v>#VALUE!</v>
      </c>
    </row>
    <row r="277" spans="6:22" x14ac:dyDescent="0.25">
      <c r="F277">
        <v>0</v>
      </c>
      <c r="G277">
        <v>0</v>
      </c>
      <c r="O277" t="s">
        <v>2004</v>
      </c>
      <c r="P277" t="s">
        <v>2004</v>
      </c>
      <c r="Q277" t="b">
        <v>0</v>
      </c>
      <c r="R277">
        <v>0</v>
      </c>
      <c r="S277">
        <v>0</v>
      </c>
      <c r="T277" t="e">
        <v>#VALUE!</v>
      </c>
      <c r="U277" s="67" t="e">
        <v>#VALUE!</v>
      </c>
      <c r="V277" s="69" t="e">
        <v>#VALUE!</v>
      </c>
    </row>
    <row r="278" spans="6:22" x14ac:dyDescent="0.25">
      <c r="F278">
        <v>0</v>
      </c>
      <c r="G278">
        <v>0</v>
      </c>
      <c r="O278" t="s">
        <v>2004</v>
      </c>
      <c r="P278" t="s">
        <v>2004</v>
      </c>
      <c r="Q278" t="b">
        <v>0</v>
      </c>
      <c r="R278">
        <v>0</v>
      </c>
      <c r="S278">
        <v>0</v>
      </c>
      <c r="T278" t="e">
        <v>#VALUE!</v>
      </c>
      <c r="U278" s="67" t="e">
        <v>#VALUE!</v>
      </c>
      <c r="V278" s="69" t="e">
        <v>#VALUE!</v>
      </c>
    </row>
    <row r="279" spans="6:22" x14ac:dyDescent="0.25">
      <c r="F279">
        <v>0</v>
      </c>
      <c r="G279">
        <v>0</v>
      </c>
      <c r="O279" t="s">
        <v>2004</v>
      </c>
      <c r="P279" t="s">
        <v>2004</v>
      </c>
      <c r="Q279" t="b">
        <v>0</v>
      </c>
      <c r="R279">
        <v>0</v>
      </c>
      <c r="S279">
        <v>0</v>
      </c>
      <c r="T279" t="e">
        <v>#VALUE!</v>
      </c>
      <c r="U279" s="67" t="e">
        <v>#VALUE!</v>
      </c>
      <c r="V279" s="69" t="e">
        <v>#VALUE!</v>
      </c>
    </row>
    <row r="280" spans="6:22" x14ac:dyDescent="0.25">
      <c r="F280">
        <v>0</v>
      </c>
      <c r="G280">
        <v>0</v>
      </c>
      <c r="O280" t="s">
        <v>2004</v>
      </c>
      <c r="P280" t="s">
        <v>2004</v>
      </c>
      <c r="Q280" t="b">
        <v>0</v>
      </c>
      <c r="R280">
        <v>0</v>
      </c>
      <c r="S280">
        <v>0</v>
      </c>
      <c r="T280" t="e">
        <v>#VALUE!</v>
      </c>
      <c r="U280" s="67" t="e">
        <v>#VALUE!</v>
      </c>
      <c r="V280" s="69" t="e">
        <v>#VALUE!</v>
      </c>
    </row>
    <row r="281" spans="6:22" x14ac:dyDescent="0.25">
      <c r="F281">
        <v>0</v>
      </c>
      <c r="G281">
        <v>0</v>
      </c>
      <c r="O281" t="s">
        <v>2004</v>
      </c>
      <c r="P281" t="s">
        <v>2004</v>
      </c>
      <c r="Q281" t="b">
        <v>0</v>
      </c>
      <c r="R281">
        <v>0</v>
      </c>
      <c r="S281">
        <v>0</v>
      </c>
      <c r="T281" t="e">
        <v>#VALUE!</v>
      </c>
      <c r="U281" s="67" t="e">
        <v>#VALUE!</v>
      </c>
      <c r="V281" s="69" t="e">
        <v>#VALUE!</v>
      </c>
    </row>
    <row r="282" spans="6:22" x14ac:dyDescent="0.25">
      <c r="F282">
        <v>0</v>
      </c>
      <c r="G282">
        <v>0</v>
      </c>
      <c r="O282" t="s">
        <v>2004</v>
      </c>
      <c r="P282" t="s">
        <v>2004</v>
      </c>
      <c r="Q282" t="b">
        <v>0</v>
      </c>
      <c r="R282">
        <v>0</v>
      </c>
      <c r="S282">
        <v>0</v>
      </c>
      <c r="T282" t="e">
        <v>#VALUE!</v>
      </c>
      <c r="U282" s="67" t="e">
        <v>#VALUE!</v>
      </c>
      <c r="V282" s="69" t="e">
        <v>#VALUE!</v>
      </c>
    </row>
    <row r="283" spans="6:22" x14ac:dyDescent="0.25">
      <c r="F283">
        <v>0</v>
      </c>
      <c r="G283">
        <v>0</v>
      </c>
      <c r="O283" t="s">
        <v>2004</v>
      </c>
      <c r="P283" t="s">
        <v>2004</v>
      </c>
      <c r="Q283" t="b">
        <v>0</v>
      </c>
      <c r="R283">
        <v>0</v>
      </c>
      <c r="S283">
        <v>0</v>
      </c>
      <c r="T283" t="e">
        <v>#VALUE!</v>
      </c>
      <c r="U283" s="67" t="e">
        <v>#VALUE!</v>
      </c>
      <c r="V283" s="69" t="e">
        <v>#VALUE!</v>
      </c>
    </row>
    <row r="284" spans="6:22" x14ac:dyDescent="0.25">
      <c r="F284">
        <v>0</v>
      </c>
      <c r="G284">
        <v>0</v>
      </c>
      <c r="O284" t="s">
        <v>2004</v>
      </c>
      <c r="P284" t="s">
        <v>2004</v>
      </c>
      <c r="Q284" t="b">
        <v>0</v>
      </c>
      <c r="R284">
        <v>0</v>
      </c>
      <c r="S284">
        <v>0</v>
      </c>
      <c r="T284" t="e">
        <v>#VALUE!</v>
      </c>
      <c r="U284" s="67" t="e">
        <v>#VALUE!</v>
      </c>
      <c r="V284" s="69" t="e">
        <v>#VALUE!</v>
      </c>
    </row>
    <row r="285" spans="6:22" x14ac:dyDescent="0.25">
      <c r="F285">
        <v>0</v>
      </c>
      <c r="G285">
        <v>0</v>
      </c>
      <c r="O285" t="s">
        <v>2004</v>
      </c>
      <c r="P285" t="s">
        <v>2004</v>
      </c>
      <c r="Q285" t="b">
        <v>0</v>
      </c>
      <c r="R285">
        <v>0</v>
      </c>
      <c r="S285">
        <v>0</v>
      </c>
      <c r="T285" t="e">
        <v>#VALUE!</v>
      </c>
      <c r="U285" s="67" t="e">
        <v>#VALUE!</v>
      </c>
      <c r="V285" s="69" t="e">
        <v>#VALUE!</v>
      </c>
    </row>
    <row r="286" spans="6:22" x14ac:dyDescent="0.25">
      <c r="F286">
        <v>0</v>
      </c>
      <c r="G286">
        <v>0</v>
      </c>
      <c r="O286" t="s">
        <v>2004</v>
      </c>
      <c r="P286" t="s">
        <v>2004</v>
      </c>
      <c r="Q286" t="b">
        <v>0</v>
      </c>
      <c r="R286">
        <v>0</v>
      </c>
      <c r="S286">
        <v>0</v>
      </c>
      <c r="T286" t="e">
        <v>#VALUE!</v>
      </c>
      <c r="U286" s="67" t="e">
        <v>#VALUE!</v>
      </c>
      <c r="V286" s="69" t="e">
        <v>#VALUE!</v>
      </c>
    </row>
    <row r="287" spans="6:22" x14ac:dyDescent="0.25">
      <c r="F287">
        <v>0</v>
      </c>
      <c r="G287">
        <v>0</v>
      </c>
      <c r="O287" t="s">
        <v>2004</v>
      </c>
      <c r="P287" t="s">
        <v>2004</v>
      </c>
      <c r="Q287" t="b">
        <v>0</v>
      </c>
      <c r="R287">
        <v>0</v>
      </c>
      <c r="S287">
        <v>0</v>
      </c>
      <c r="T287" t="e">
        <v>#VALUE!</v>
      </c>
      <c r="U287" s="67" t="e">
        <v>#VALUE!</v>
      </c>
      <c r="V287" s="69" t="e">
        <v>#VALUE!</v>
      </c>
    </row>
    <row r="288" spans="6:22" x14ac:dyDescent="0.25">
      <c r="F288">
        <v>0</v>
      </c>
      <c r="G288">
        <v>0</v>
      </c>
      <c r="O288" t="s">
        <v>2004</v>
      </c>
      <c r="P288" t="s">
        <v>2004</v>
      </c>
      <c r="Q288" t="b">
        <v>0</v>
      </c>
      <c r="R288">
        <v>0</v>
      </c>
      <c r="S288">
        <v>0</v>
      </c>
      <c r="T288" t="e">
        <v>#VALUE!</v>
      </c>
      <c r="U288" s="67" t="e">
        <v>#VALUE!</v>
      </c>
      <c r="V288" s="69" t="e">
        <v>#VALUE!</v>
      </c>
    </row>
    <row r="289" spans="6:22" x14ac:dyDescent="0.25">
      <c r="F289">
        <v>0</v>
      </c>
      <c r="G289">
        <v>0</v>
      </c>
      <c r="O289" t="s">
        <v>2004</v>
      </c>
      <c r="P289" t="s">
        <v>2004</v>
      </c>
      <c r="Q289" t="b">
        <v>0</v>
      </c>
      <c r="R289">
        <v>0</v>
      </c>
      <c r="S289">
        <v>0</v>
      </c>
      <c r="T289" t="e">
        <v>#VALUE!</v>
      </c>
      <c r="U289" s="67" t="e">
        <v>#VALUE!</v>
      </c>
      <c r="V289" s="69" t="e">
        <v>#VALUE!</v>
      </c>
    </row>
    <row r="290" spans="6:22" x14ac:dyDescent="0.25">
      <c r="F290">
        <v>0</v>
      </c>
      <c r="G290">
        <v>0</v>
      </c>
      <c r="O290" t="s">
        <v>2004</v>
      </c>
      <c r="P290" t="s">
        <v>2004</v>
      </c>
      <c r="Q290" t="b">
        <v>0</v>
      </c>
      <c r="R290">
        <v>0</v>
      </c>
      <c r="S290">
        <v>0</v>
      </c>
      <c r="T290" t="e">
        <v>#VALUE!</v>
      </c>
      <c r="U290" s="67" t="e">
        <v>#VALUE!</v>
      </c>
      <c r="V290" s="69" t="e">
        <v>#VALUE!</v>
      </c>
    </row>
    <row r="291" spans="6:22" x14ac:dyDescent="0.25">
      <c r="F291">
        <v>0</v>
      </c>
      <c r="G291">
        <v>0</v>
      </c>
      <c r="O291" t="s">
        <v>2004</v>
      </c>
      <c r="P291" t="s">
        <v>2004</v>
      </c>
      <c r="Q291" t="b">
        <v>0</v>
      </c>
      <c r="R291">
        <v>0</v>
      </c>
      <c r="S291">
        <v>0</v>
      </c>
      <c r="T291" t="e">
        <v>#VALUE!</v>
      </c>
      <c r="U291" s="67" t="e">
        <v>#VALUE!</v>
      </c>
      <c r="V291" s="69" t="e">
        <v>#VALUE!</v>
      </c>
    </row>
    <row r="292" spans="6:22" x14ac:dyDescent="0.25">
      <c r="F292">
        <v>0</v>
      </c>
      <c r="G292">
        <v>0</v>
      </c>
      <c r="O292" t="s">
        <v>2004</v>
      </c>
      <c r="P292" t="s">
        <v>2004</v>
      </c>
      <c r="Q292" t="b">
        <v>0</v>
      </c>
      <c r="R292">
        <v>0</v>
      </c>
      <c r="S292">
        <v>0</v>
      </c>
      <c r="T292" t="e">
        <v>#VALUE!</v>
      </c>
      <c r="U292" s="67" t="e">
        <v>#VALUE!</v>
      </c>
      <c r="V292" s="69" t="e">
        <v>#VALUE!</v>
      </c>
    </row>
    <row r="293" spans="6:22" x14ac:dyDescent="0.25">
      <c r="F293">
        <v>0</v>
      </c>
      <c r="G293">
        <v>0</v>
      </c>
      <c r="O293" t="s">
        <v>2004</v>
      </c>
      <c r="P293" t="s">
        <v>2004</v>
      </c>
      <c r="Q293" t="b">
        <v>0</v>
      </c>
      <c r="R293">
        <v>0</v>
      </c>
      <c r="S293">
        <v>0</v>
      </c>
      <c r="T293" t="e">
        <v>#VALUE!</v>
      </c>
      <c r="U293" s="67" t="e">
        <v>#VALUE!</v>
      </c>
      <c r="V293" s="69" t="e">
        <v>#VALUE!</v>
      </c>
    </row>
    <row r="294" spans="6:22" x14ac:dyDescent="0.25">
      <c r="F294">
        <v>0</v>
      </c>
      <c r="G294">
        <v>0</v>
      </c>
      <c r="O294" t="s">
        <v>2004</v>
      </c>
      <c r="P294" t="s">
        <v>2004</v>
      </c>
      <c r="Q294" t="b">
        <v>0</v>
      </c>
      <c r="R294">
        <v>0</v>
      </c>
      <c r="S294">
        <v>0</v>
      </c>
      <c r="T294" t="e">
        <v>#VALUE!</v>
      </c>
      <c r="U294" s="67" t="e">
        <v>#VALUE!</v>
      </c>
      <c r="V294" s="69" t="e">
        <v>#VALUE!</v>
      </c>
    </row>
    <row r="295" spans="6:22" x14ac:dyDescent="0.25">
      <c r="F295">
        <v>0</v>
      </c>
      <c r="G295">
        <v>0</v>
      </c>
      <c r="O295" t="s">
        <v>2004</v>
      </c>
      <c r="P295" t="s">
        <v>2004</v>
      </c>
      <c r="Q295" t="b">
        <v>0</v>
      </c>
      <c r="R295">
        <v>0</v>
      </c>
      <c r="S295">
        <v>0</v>
      </c>
      <c r="T295" t="e">
        <v>#VALUE!</v>
      </c>
      <c r="U295" s="67" t="e">
        <v>#VALUE!</v>
      </c>
      <c r="V295" s="69" t="e">
        <v>#VALUE!</v>
      </c>
    </row>
    <row r="296" spans="6:22" x14ac:dyDescent="0.25">
      <c r="F296">
        <v>0</v>
      </c>
      <c r="G296">
        <v>0</v>
      </c>
      <c r="O296" t="s">
        <v>2004</v>
      </c>
      <c r="P296" t="s">
        <v>2004</v>
      </c>
      <c r="Q296" t="b">
        <v>0</v>
      </c>
      <c r="R296">
        <v>0</v>
      </c>
      <c r="S296">
        <v>0</v>
      </c>
      <c r="T296" t="e">
        <v>#VALUE!</v>
      </c>
      <c r="U296" s="67" t="e">
        <v>#VALUE!</v>
      </c>
      <c r="V296" s="69" t="e">
        <v>#VALUE!</v>
      </c>
    </row>
    <row r="297" spans="6:22" x14ac:dyDescent="0.25">
      <c r="F297">
        <v>0</v>
      </c>
      <c r="G297">
        <v>0</v>
      </c>
      <c r="O297" t="s">
        <v>2004</v>
      </c>
      <c r="P297" t="s">
        <v>2004</v>
      </c>
      <c r="Q297" t="b">
        <v>0</v>
      </c>
      <c r="R297">
        <v>0</v>
      </c>
      <c r="S297">
        <v>0</v>
      </c>
      <c r="T297" t="e">
        <v>#VALUE!</v>
      </c>
      <c r="U297" s="67" t="e">
        <v>#VALUE!</v>
      </c>
      <c r="V297" s="69" t="e">
        <v>#VALUE!</v>
      </c>
    </row>
    <row r="298" spans="6:22" x14ac:dyDescent="0.25">
      <c r="F298">
        <v>0</v>
      </c>
      <c r="G298">
        <v>0</v>
      </c>
      <c r="O298" t="s">
        <v>2004</v>
      </c>
      <c r="P298" t="s">
        <v>2004</v>
      </c>
      <c r="Q298" t="b">
        <v>0</v>
      </c>
      <c r="R298">
        <v>0</v>
      </c>
      <c r="S298">
        <v>0</v>
      </c>
      <c r="T298" t="e">
        <v>#VALUE!</v>
      </c>
      <c r="U298" s="67" t="e">
        <v>#VALUE!</v>
      </c>
      <c r="V298" s="69" t="e">
        <v>#VALUE!</v>
      </c>
    </row>
    <row r="299" spans="6:22" x14ac:dyDescent="0.25">
      <c r="F299">
        <v>0</v>
      </c>
      <c r="G299">
        <v>0</v>
      </c>
      <c r="O299" t="s">
        <v>2004</v>
      </c>
      <c r="P299" t="s">
        <v>2004</v>
      </c>
      <c r="Q299" t="b">
        <v>0</v>
      </c>
      <c r="R299">
        <v>0</v>
      </c>
      <c r="S299">
        <v>0</v>
      </c>
      <c r="T299" t="e">
        <v>#VALUE!</v>
      </c>
      <c r="U299" s="67" t="e">
        <v>#VALUE!</v>
      </c>
      <c r="V299" s="69" t="e">
        <v>#VALUE!</v>
      </c>
    </row>
    <row r="300" spans="6:22" x14ac:dyDescent="0.25">
      <c r="F300">
        <v>0</v>
      </c>
      <c r="G300">
        <v>0</v>
      </c>
      <c r="O300" t="s">
        <v>2004</v>
      </c>
      <c r="P300" t="s">
        <v>2004</v>
      </c>
      <c r="Q300" t="b">
        <v>0</v>
      </c>
      <c r="R300">
        <v>0</v>
      </c>
      <c r="S300">
        <v>0</v>
      </c>
      <c r="T300" t="e">
        <v>#VALUE!</v>
      </c>
      <c r="U300" s="67" t="e">
        <v>#VALUE!</v>
      </c>
      <c r="V300" s="69" t="e">
        <v>#VALUE!</v>
      </c>
    </row>
    <row r="301" spans="6:22" x14ac:dyDescent="0.25">
      <c r="F301">
        <v>0</v>
      </c>
      <c r="G301">
        <v>0</v>
      </c>
      <c r="O301" t="s">
        <v>2004</v>
      </c>
      <c r="P301" t="s">
        <v>2004</v>
      </c>
      <c r="Q301" t="b">
        <v>0</v>
      </c>
      <c r="R301">
        <v>0</v>
      </c>
      <c r="S301">
        <v>0</v>
      </c>
      <c r="T301" t="e">
        <v>#VALUE!</v>
      </c>
      <c r="U301" s="67" t="e">
        <v>#VALUE!</v>
      </c>
      <c r="V301" s="69" t="e">
        <v>#VALUE!</v>
      </c>
    </row>
    <row r="302" spans="6:22" x14ac:dyDescent="0.25">
      <c r="F302">
        <v>0</v>
      </c>
      <c r="G302">
        <v>0</v>
      </c>
      <c r="O302" t="s">
        <v>2004</v>
      </c>
      <c r="P302" t="s">
        <v>2004</v>
      </c>
      <c r="Q302" t="b">
        <v>0</v>
      </c>
      <c r="R302">
        <v>0</v>
      </c>
      <c r="S302">
        <v>0</v>
      </c>
      <c r="T302" t="e">
        <v>#VALUE!</v>
      </c>
      <c r="U302" s="67" t="e">
        <v>#VALUE!</v>
      </c>
      <c r="V302" s="69" t="e">
        <v>#VALUE!</v>
      </c>
    </row>
    <row r="303" spans="6:22" x14ac:dyDescent="0.25">
      <c r="F303">
        <v>0</v>
      </c>
      <c r="G303">
        <v>0</v>
      </c>
      <c r="O303" t="s">
        <v>2004</v>
      </c>
      <c r="P303" t="s">
        <v>2004</v>
      </c>
      <c r="Q303" t="b">
        <v>0</v>
      </c>
      <c r="R303">
        <v>0</v>
      </c>
      <c r="S303">
        <v>0</v>
      </c>
      <c r="T303" t="e">
        <v>#VALUE!</v>
      </c>
      <c r="U303" s="67" t="e">
        <v>#VALUE!</v>
      </c>
      <c r="V303" s="69" t="e">
        <v>#VALUE!</v>
      </c>
    </row>
    <row r="304" spans="6:22" x14ac:dyDescent="0.25">
      <c r="F304">
        <v>0</v>
      </c>
      <c r="G304">
        <v>0</v>
      </c>
      <c r="O304" t="s">
        <v>2004</v>
      </c>
      <c r="P304" t="s">
        <v>2004</v>
      </c>
      <c r="Q304" t="b">
        <v>0</v>
      </c>
      <c r="R304">
        <v>0</v>
      </c>
      <c r="T304" t="e">
        <v>#VALUE!</v>
      </c>
      <c r="U304" s="67" t="e">
        <v>#VALUE!</v>
      </c>
      <c r="V304" s="69" t="e">
        <v>#VALUE!</v>
      </c>
    </row>
    <row r="305" spans="6:22" x14ac:dyDescent="0.25">
      <c r="F305">
        <v>0</v>
      </c>
      <c r="G305">
        <v>0</v>
      </c>
      <c r="O305" t="s">
        <v>2004</v>
      </c>
      <c r="P305" t="s">
        <v>2004</v>
      </c>
      <c r="Q305" t="b">
        <v>0</v>
      </c>
      <c r="R305">
        <v>0</v>
      </c>
      <c r="T305" t="e">
        <v>#VALUE!</v>
      </c>
      <c r="U305" s="67" t="e">
        <v>#VALUE!</v>
      </c>
      <c r="V305" s="69" t="e">
        <v>#VALUE!</v>
      </c>
    </row>
    <row r="306" spans="6:22" x14ac:dyDescent="0.25">
      <c r="F306">
        <v>0</v>
      </c>
      <c r="G306">
        <v>0</v>
      </c>
      <c r="O306" t="s">
        <v>2004</v>
      </c>
      <c r="P306" t="s">
        <v>2004</v>
      </c>
      <c r="Q306" t="b">
        <v>0</v>
      </c>
      <c r="R306">
        <v>0</v>
      </c>
      <c r="T306" t="e">
        <v>#VALUE!</v>
      </c>
      <c r="U306" s="67" t="e">
        <v>#VALUE!</v>
      </c>
      <c r="V306" s="69" t="e">
        <v>#VALUE!</v>
      </c>
    </row>
    <row r="307" spans="6:22" x14ac:dyDescent="0.25">
      <c r="F307">
        <v>0</v>
      </c>
      <c r="G307">
        <v>0</v>
      </c>
      <c r="O307" t="s">
        <v>2004</v>
      </c>
      <c r="P307" t="s">
        <v>2004</v>
      </c>
      <c r="Q307" t="b">
        <v>0</v>
      </c>
      <c r="R307">
        <v>0</v>
      </c>
      <c r="T307" t="e">
        <v>#VALUE!</v>
      </c>
      <c r="U307" s="67" t="e">
        <v>#VALUE!</v>
      </c>
      <c r="V307" s="69" t="e">
        <v>#VALUE!</v>
      </c>
    </row>
    <row r="308" spans="6:22" x14ac:dyDescent="0.25">
      <c r="F308">
        <v>0</v>
      </c>
      <c r="G308">
        <v>0</v>
      </c>
      <c r="O308" t="s">
        <v>2004</v>
      </c>
      <c r="P308" t="s">
        <v>2004</v>
      </c>
      <c r="Q308" t="b">
        <v>0</v>
      </c>
      <c r="R308">
        <v>0</v>
      </c>
      <c r="T308" t="e">
        <v>#VALUE!</v>
      </c>
      <c r="U308" s="67" t="e">
        <v>#VALUE!</v>
      </c>
      <c r="V308" s="69" t="e">
        <v>#VALUE!</v>
      </c>
    </row>
    <row r="309" spans="6:22" x14ac:dyDescent="0.25">
      <c r="F309">
        <v>0</v>
      </c>
      <c r="G309">
        <v>0</v>
      </c>
      <c r="O309" t="s">
        <v>2004</v>
      </c>
      <c r="P309" t="s">
        <v>2004</v>
      </c>
      <c r="Q309" t="b">
        <v>0</v>
      </c>
      <c r="R309">
        <v>0</v>
      </c>
      <c r="T309" t="e">
        <v>#VALUE!</v>
      </c>
      <c r="U309" s="67" t="e">
        <v>#VALUE!</v>
      </c>
      <c r="V309" s="69" t="e">
        <v>#VALUE!</v>
      </c>
    </row>
    <row r="310" spans="6:22" x14ac:dyDescent="0.25">
      <c r="F310">
        <v>0</v>
      </c>
      <c r="G310">
        <v>0</v>
      </c>
      <c r="O310" t="s">
        <v>2004</v>
      </c>
      <c r="P310" t="s">
        <v>2004</v>
      </c>
      <c r="Q310" t="b">
        <v>0</v>
      </c>
      <c r="R310">
        <v>0</v>
      </c>
      <c r="T310" t="e">
        <v>#VALUE!</v>
      </c>
      <c r="U310" s="67" t="e">
        <v>#VALUE!</v>
      </c>
      <c r="V310" s="69" t="e">
        <v>#VALUE!</v>
      </c>
    </row>
    <row r="311" spans="6:22" x14ac:dyDescent="0.25">
      <c r="F311">
        <v>0</v>
      </c>
      <c r="G311">
        <v>0</v>
      </c>
      <c r="O311" t="s">
        <v>2004</v>
      </c>
      <c r="P311" t="s">
        <v>2004</v>
      </c>
      <c r="Q311" t="b">
        <v>0</v>
      </c>
      <c r="R311">
        <v>0</v>
      </c>
      <c r="T311" t="e">
        <v>#VALUE!</v>
      </c>
      <c r="U311" s="67" t="e">
        <v>#VALUE!</v>
      </c>
      <c r="V311" s="69" t="e">
        <v>#VALUE!</v>
      </c>
    </row>
    <row r="312" spans="6:22" x14ac:dyDescent="0.25">
      <c r="F312">
        <v>0</v>
      </c>
      <c r="G312">
        <v>0</v>
      </c>
      <c r="O312" t="s">
        <v>2004</v>
      </c>
      <c r="P312" t="s">
        <v>2004</v>
      </c>
      <c r="Q312" t="b">
        <v>0</v>
      </c>
      <c r="R312">
        <v>0</v>
      </c>
      <c r="T312" t="e">
        <v>#VALUE!</v>
      </c>
      <c r="U312" s="67" t="e">
        <v>#VALUE!</v>
      </c>
      <c r="V312" s="69" t="e">
        <v>#VALUE!</v>
      </c>
    </row>
    <row r="313" spans="6:22" x14ac:dyDescent="0.25">
      <c r="F313">
        <v>0</v>
      </c>
      <c r="G313">
        <v>0</v>
      </c>
      <c r="O313" t="s">
        <v>2004</v>
      </c>
      <c r="P313" t="s">
        <v>2004</v>
      </c>
      <c r="Q313" t="b">
        <v>0</v>
      </c>
      <c r="R313">
        <v>0</v>
      </c>
      <c r="T313" t="e">
        <v>#VALUE!</v>
      </c>
      <c r="U313" s="67" t="e">
        <v>#VALUE!</v>
      </c>
      <c r="V313" s="69" t="e">
        <v>#VALUE!</v>
      </c>
    </row>
    <row r="314" spans="6:22" x14ac:dyDescent="0.25">
      <c r="F314">
        <v>0</v>
      </c>
      <c r="G314">
        <v>0</v>
      </c>
      <c r="O314" t="s">
        <v>2004</v>
      </c>
      <c r="P314" t="s">
        <v>2004</v>
      </c>
      <c r="Q314" t="b">
        <v>0</v>
      </c>
      <c r="R314">
        <v>0</v>
      </c>
      <c r="T314" t="e">
        <v>#VALUE!</v>
      </c>
      <c r="U314" s="67" t="e">
        <v>#VALUE!</v>
      </c>
      <c r="V314" s="69" t="e">
        <v>#VALUE!</v>
      </c>
    </row>
    <row r="315" spans="6:22" x14ac:dyDescent="0.25">
      <c r="F315">
        <v>0</v>
      </c>
      <c r="G315">
        <v>0</v>
      </c>
      <c r="O315" t="s">
        <v>2004</v>
      </c>
      <c r="P315" t="s">
        <v>2004</v>
      </c>
      <c r="Q315" t="b">
        <v>0</v>
      </c>
      <c r="R315">
        <v>0</v>
      </c>
      <c r="T315" t="e">
        <v>#VALUE!</v>
      </c>
      <c r="U315" s="67" t="e">
        <v>#VALUE!</v>
      </c>
      <c r="V315" s="69" t="e">
        <v>#VALUE!</v>
      </c>
    </row>
    <row r="316" spans="6:22" x14ac:dyDescent="0.25">
      <c r="F316">
        <v>0</v>
      </c>
      <c r="G316">
        <v>0</v>
      </c>
      <c r="O316" t="s">
        <v>2004</v>
      </c>
      <c r="P316" t="s">
        <v>2004</v>
      </c>
      <c r="Q316" t="b">
        <v>0</v>
      </c>
      <c r="R316">
        <v>0</v>
      </c>
      <c r="T316" t="e">
        <v>#VALUE!</v>
      </c>
      <c r="U316" s="67" t="e">
        <v>#VALUE!</v>
      </c>
      <c r="V316" s="69" t="e">
        <v>#VALUE!</v>
      </c>
    </row>
    <row r="317" spans="6:22" x14ac:dyDescent="0.25">
      <c r="F317">
        <v>0</v>
      </c>
      <c r="G317">
        <v>0</v>
      </c>
      <c r="O317" t="s">
        <v>2004</v>
      </c>
      <c r="P317" t="s">
        <v>2004</v>
      </c>
      <c r="Q317" t="b">
        <v>0</v>
      </c>
      <c r="R317">
        <v>0</v>
      </c>
      <c r="T317" t="e">
        <v>#VALUE!</v>
      </c>
      <c r="U317" s="67" t="e">
        <v>#VALUE!</v>
      </c>
      <c r="V317" s="69" t="e">
        <v>#VALUE!</v>
      </c>
    </row>
    <row r="318" spans="6:22" x14ac:dyDescent="0.25">
      <c r="F318">
        <v>0</v>
      </c>
      <c r="G318">
        <v>0</v>
      </c>
      <c r="O318" t="s">
        <v>2004</v>
      </c>
      <c r="P318" t="s">
        <v>2004</v>
      </c>
      <c r="Q318" t="b">
        <v>0</v>
      </c>
      <c r="R318">
        <v>0</v>
      </c>
      <c r="T318" t="e">
        <v>#VALUE!</v>
      </c>
      <c r="U318" s="67" t="e">
        <v>#VALUE!</v>
      </c>
      <c r="V318" s="69" t="e">
        <v>#VALUE!</v>
      </c>
    </row>
    <row r="319" spans="6:22" x14ac:dyDescent="0.25">
      <c r="F319">
        <v>0</v>
      </c>
      <c r="G319">
        <v>0</v>
      </c>
      <c r="O319" t="s">
        <v>2004</v>
      </c>
      <c r="P319" t="s">
        <v>2004</v>
      </c>
      <c r="Q319" t="b">
        <v>0</v>
      </c>
      <c r="R319">
        <v>0</v>
      </c>
      <c r="T319" t="e">
        <v>#VALUE!</v>
      </c>
      <c r="U319" s="67" t="e">
        <v>#VALUE!</v>
      </c>
      <c r="V319" s="69" t="e">
        <v>#VALUE!</v>
      </c>
    </row>
    <row r="320" spans="6:22" x14ac:dyDescent="0.25">
      <c r="F320">
        <v>0</v>
      </c>
      <c r="G320">
        <v>0</v>
      </c>
      <c r="O320" t="s">
        <v>2004</v>
      </c>
      <c r="P320" t="s">
        <v>2004</v>
      </c>
      <c r="Q320" t="b">
        <v>0</v>
      </c>
      <c r="R320">
        <v>0</v>
      </c>
      <c r="T320" t="e">
        <v>#VALUE!</v>
      </c>
      <c r="U320" s="67" t="e">
        <v>#VALUE!</v>
      </c>
      <c r="V320" s="69" t="e">
        <v>#VALUE!</v>
      </c>
    </row>
    <row r="321" spans="6:22" x14ac:dyDescent="0.25">
      <c r="F321">
        <v>0</v>
      </c>
      <c r="G321">
        <v>0</v>
      </c>
      <c r="O321" t="s">
        <v>2004</v>
      </c>
      <c r="P321" t="s">
        <v>2004</v>
      </c>
      <c r="Q321" t="b">
        <v>0</v>
      </c>
      <c r="R321">
        <v>0</v>
      </c>
      <c r="T321" t="e">
        <v>#VALUE!</v>
      </c>
      <c r="U321" s="67" t="e">
        <v>#VALUE!</v>
      </c>
      <c r="V321" s="69" t="e">
        <v>#VALUE!</v>
      </c>
    </row>
    <row r="322" spans="6:22" x14ac:dyDescent="0.25">
      <c r="F322">
        <v>0</v>
      </c>
      <c r="G322">
        <v>0</v>
      </c>
      <c r="O322" t="s">
        <v>2004</v>
      </c>
      <c r="P322" t="s">
        <v>2004</v>
      </c>
      <c r="Q322" t="b">
        <v>0</v>
      </c>
      <c r="R322">
        <v>0</v>
      </c>
      <c r="T322" t="e">
        <v>#VALUE!</v>
      </c>
      <c r="U322" s="67" t="e">
        <v>#VALUE!</v>
      </c>
      <c r="V322" s="69" t="e">
        <v>#VALUE!</v>
      </c>
    </row>
    <row r="323" spans="6:22" x14ac:dyDescent="0.25">
      <c r="F323">
        <v>0</v>
      </c>
      <c r="G323">
        <v>0</v>
      </c>
      <c r="O323" t="s">
        <v>2004</v>
      </c>
      <c r="P323" t="s">
        <v>2004</v>
      </c>
      <c r="Q323" t="b">
        <v>0</v>
      </c>
      <c r="R323">
        <v>0</v>
      </c>
      <c r="T323" t="e">
        <v>#VALUE!</v>
      </c>
      <c r="U323" s="67" t="e">
        <v>#VALUE!</v>
      </c>
      <c r="V323" s="69" t="e">
        <v>#VALUE!</v>
      </c>
    </row>
    <row r="324" spans="6:22" x14ac:dyDescent="0.25">
      <c r="F324">
        <v>0</v>
      </c>
      <c r="G324">
        <v>0</v>
      </c>
      <c r="O324" t="s">
        <v>2004</v>
      </c>
      <c r="P324" t="s">
        <v>2004</v>
      </c>
      <c r="Q324" t="b">
        <v>0</v>
      </c>
      <c r="R324">
        <v>0</v>
      </c>
      <c r="T324" t="e">
        <v>#VALUE!</v>
      </c>
      <c r="U324" s="67" t="e">
        <v>#VALUE!</v>
      </c>
      <c r="V324" s="69" t="e">
        <v>#VALUE!</v>
      </c>
    </row>
    <row r="325" spans="6:22" x14ac:dyDescent="0.25">
      <c r="F325">
        <v>0</v>
      </c>
      <c r="G325">
        <v>0</v>
      </c>
      <c r="O325" t="s">
        <v>2004</v>
      </c>
      <c r="P325" t="s">
        <v>2004</v>
      </c>
      <c r="Q325" t="b">
        <v>0</v>
      </c>
      <c r="R325">
        <v>0</v>
      </c>
      <c r="T325" t="e">
        <v>#VALUE!</v>
      </c>
      <c r="U325" s="67" t="e">
        <v>#VALUE!</v>
      </c>
      <c r="V325" s="69" t="e">
        <v>#VALUE!</v>
      </c>
    </row>
    <row r="326" spans="6:22" x14ac:dyDescent="0.25">
      <c r="F326">
        <v>0</v>
      </c>
      <c r="G326">
        <v>0</v>
      </c>
      <c r="O326" t="s">
        <v>2004</v>
      </c>
      <c r="P326" t="s">
        <v>2004</v>
      </c>
      <c r="Q326" t="b">
        <v>0</v>
      </c>
      <c r="R326">
        <v>0</v>
      </c>
      <c r="T326" t="e">
        <v>#VALUE!</v>
      </c>
      <c r="U326" s="67" t="e">
        <v>#VALUE!</v>
      </c>
      <c r="V326" s="69" t="e">
        <v>#VALUE!</v>
      </c>
    </row>
    <row r="327" spans="6:22" x14ac:dyDescent="0.25">
      <c r="F327">
        <v>0</v>
      </c>
      <c r="G327">
        <v>0</v>
      </c>
      <c r="O327" t="s">
        <v>2004</v>
      </c>
      <c r="P327" t="s">
        <v>2004</v>
      </c>
      <c r="Q327" t="b">
        <v>0</v>
      </c>
      <c r="R327">
        <v>0</v>
      </c>
      <c r="T327" t="e">
        <v>#VALUE!</v>
      </c>
      <c r="U327" s="67" t="e">
        <v>#VALUE!</v>
      </c>
      <c r="V327" s="69" t="e">
        <v>#VALUE!</v>
      </c>
    </row>
    <row r="328" spans="6:22" x14ac:dyDescent="0.25">
      <c r="F328">
        <v>0</v>
      </c>
      <c r="G328">
        <v>0</v>
      </c>
      <c r="O328" t="s">
        <v>2004</v>
      </c>
      <c r="P328" t="s">
        <v>2004</v>
      </c>
      <c r="Q328" t="b">
        <v>0</v>
      </c>
      <c r="R328">
        <v>0</v>
      </c>
      <c r="T328" t="e">
        <v>#VALUE!</v>
      </c>
      <c r="U328" s="67" t="e">
        <v>#VALUE!</v>
      </c>
      <c r="V328" s="69" t="e">
        <v>#VALUE!</v>
      </c>
    </row>
    <row r="329" spans="6:22" x14ac:dyDescent="0.25">
      <c r="F329">
        <v>0</v>
      </c>
      <c r="G329">
        <v>0</v>
      </c>
      <c r="O329" t="s">
        <v>2004</v>
      </c>
      <c r="P329" t="s">
        <v>2004</v>
      </c>
      <c r="Q329" t="b">
        <v>0</v>
      </c>
      <c r="R329">
        <v>0</v>
      </c>
      <c r="T329" t="e">
        <v>#VALUE!</v>
      </c>
      <c r="U329" s="67" t="e">
        <v>#VALUE!</v>
      </c>
      <c r="V329" s="69" t="e">
        <v>#VALUE!</v>
      </c>
    </row>
    <row r="330" spans="6:22" x14ac:dyDescent="0.25">
      <c r="F330">
        <v>0</v>
      </c>
      <c r="G330">
        <v>0</v>
      </c>
      <c r="O330" t="s">
        <v>2004</v>
      </c>
      <c r="P330" t="s">
        <v>2004</v>
      </c>
      <c r="Q330" t="b">
        <v>0</v>
      </c>
      <c r="R330">
        <v>0</v>
      </c>
      <c r="T330" t="e">
        <v>#VALUE!</v>
      </c>
      <c r="U330" s="67" t="e">
        <v>#VALUE!</v>
      </c>
      <c r="V330" s="69" t="e">
        <v>#VALUE!</v>
      </c>
    </row>
    <row r="331" spans="6:22" x14ac:dyDescent="0.25">
      <c r="F331">
        <v>0</v>
      </c>
      <c r="G331">
        <v>0</v>
      </c>
      <c r="O331" t="s">
        <v>2004</v>
      </c>
      <c r="P331" t="s">
        <v>2004</v>
      </c>
      <c r="Q331" t="b">
        <v>0</v>
      </c>
      <c r="R331">
        <v>0</v>
      </c>
      <c r="T331" t="e">
        <v>#VALUE!</v>
      </c>
      <c r="U331" s="67" t="e">
        <v>#VALUE!</v>
      </c>
      <c r="V331" s="69" t="e">
        <v>#VALUE!</v>
      </c>
    </row>
    <row r="332" spans="6:22" x14ac:dyDescent="0.25">
      <c r="F332">
        <v>0</v>
      </c>
      <c r="G332">
        <v>0</v>
      </c>
      <c r="O332" t="s">
        <v>2004</v>
      </c>
      <c r="P332" t="s">
        <v>2004</v>
      </c>
      <c r="Q332" t="b">
        <v>0</v>
      </c>
      <c r="R332">
        <v>0</v>
      </c>
      <c r="T332" t="e">
        <v>#VALUE!</v>
      </c>
      <c r="U332" s="67" t="e">
        <v>#VALUE!</v>
      </c>
      <c r="V332" s="69" t="e">
        <v>#VALUE!</v>
      </c>
    </row>
    <row r="333" spans="6:22" x14ac:dyDescent="0.25">
      <c r="F333">
        <v>0</v>
      </c>
      <c r="G333">
        <v>0</v>
      </c>
      <c r="O333" t="s">
        <v>2004</v>
      </c>
      <c r="P333" t="s">
        <v>2004</v>
      </c>
      <c r="Q333" t="b">
        <v>0</v>
      </c>
      <c r="R333">
        <v>0</v>
      </c>
      <c r="T333" t="e">
        <v>#VALUE!</v>
      </c>
      <c r="U333" s="67" t="e">
        <v>#VALUE!</v>
      </c>
      <c r="V333" s="69" t="e">
        <v>#VALUE!</v>
      </c>
    </row>
    <row r="334" spans="6:22" x14ac:dyDescent="0.25">
      <c r="F334">
        <v>0</v>
      </c>
      <c r="G334">
        <v>0</v>
      </c>
      <c r="O334" t="s">
        <v>2004</v>
      </c>
      <c r="P334" t="s">
        <v>2004</v>
      </c>
      <c r="Q334" t="b">
        <v>0</v>
      </c>
      <c r="R334">
        <v>0</v>
      </c>
      <c r="T334" t="e">
        <v>#VALUE!</v>
      </c>
      <c r="U334" s="67" t="e">
        <v>#VALUE!</v>
      </c>
      <c r="V334" s="69" t="e">
        <v>#VALUE!</v>
      </c>
    </row>
    <row r="335" spans="6:22" x14ac:dyDescent="0.25">
      <c r="F335">
        <v>0</v>
      </c>
      <c r="G335">
        <v>0</v>
      </c>
      <c r="O335" t="s">
        <v>2004</v>
      </c>
      <c r="P335" t="s">
        <v>2004</v>
      </c>
      <c r="Q335" t="b">
        <v>0</v>
      </c>
      <c r="R335">
        <v>0</v>
      </c>
      <c r="T335" t="e">
        <v>#VALUE!</v>
      </c>
      <c r="U335" s="67" t="e">
        <v>#VALUE!</v>
      </c>
      <c r="V335" s="69" t="e">
        <v>#VALUE!</v>
      </c>
    </row>
    <row r="336" spans="6:22" x14ac:dyDescent="0.25">
      <c r="F336">
        <v>0</v>
      </c>
      <c r="G336">
        <v>0</v>
      </c>
      <c r="O336" t="s">
        <v>2004</v>
      </c>
      <c r="P336" t="s">
        <v>2004</v>
      </c>
      <c r="Q336" t="b">
        <v>0</v>
      </c>
      <c r="R336">
        <v>0</v>
      </c>
      <c r="T336" t="e">
        <v>#VALUE!</v>
      </c>
      <c r="U336" s="67" t="e">
        <v>#VALUE!</v>
      </c>
      <c r="V336" s="69" t="e">
        <v>#VALUE!</v>
      </c>
    </row>
    <row r="337" spans="6:22" x14ac:dyDescent="0.25">
      <c r="F337">
        <v>0</v>
      </c>
      <c r="G337">
        <v>0</v>
      </c>
      <c r="O337" t="s">
        <v>2004</v>
      </c>
      <c r="P337" t="s">
        <v>2004</v>
      </c>
      <c r="Q337" t="b">
        <v>0</v>
      </c>
      <c r="R337">
        <v>0</v>
      </c>
      <c r="T337" t="e">
        <v>#VALUE!</v>
      </c>
      <c r="U337" s="67" t="e">
        <v>#VALUE!</v>
      </c>
      <c r="V337" s="69" t="e">
        <v>#VALUE!</v>
      </c>
    </row>
    <row r="338" spans="6:22" x14ac:dyDescent="0.25">
      <c r="F338">
        <v>0</v>
      </c>
      <c r="G338">
        <v>0</v>
      </c>
      <c r="O338" t="s">
        <v>2004</v>
      </c>
      <c r="P338" t="s">
        <v>2004</v>
      </c>
      <c r="Q338" t="b">
        <v>0</v>
      </c>
      <c r="R338">
        <v>0</v>
      </c>
      <c r="T338" t="e">
        <v>#VALUE!</v>
      </c>
      <c r="U338" s="67" t="e">
        <v>#VALUE!</v>
      </c>
      <c r="V338" s="69" t="e">
        <v>#VALUE!</v>
      </c>
    </row>
    <row r="339" spans="6:22" x14ac:dyDescent="0.25">
      <c r="F339">
        <v>0</v>
      </c>
      <c r="G339">
        <v>0</v>
      </c>
      <c r="O339" t="s">
        <v>2004</v>
      </c>
      <c r="P339" t="s">
        <v>2004</v>
      </c>
      <c r="Q339" t="b">
        <v>0</v>
      </c>
      <c r="R339">
        <v>0</v>
      </c>
      <c r="T339" t="e">
        <v>#VALUE!</v>
      </c>
      <c r="U339" s="67" t="e">
        <v>#VALUE!</v>
      </c>
      <c r="V339" s="69" t="e">
        <v>#VALUE!</v>
      </c>
    </row>
    <row r="340" spans="6:22" x14ac:dyDescent="0.25">
      <c r="F340">
        <v>0</v>
      </c>
      <c r="G340">
        <v>0</v>
      </c>
      <c r="O340" t="s">
        <v>2004</v>
      </c>
      <c r="P340" t="s">
        <v>2004</v>
      </c>
      <c r="Q340" t="b">
        <v>0</v>
      </c>
      <c r="R340">
        <v>0</v>
      </c>
      <c r="T340" t="e">
        <v>#VALUE!</v>
      </c>
      <c r="U340" s="67" t="e">
        <v>#VALUE!</v>
      </c>
      <c r="V340" s="69" t="e">
        <v>#VALUE!</v>
      </c>
    </row>
    <row r="341" spans="6:22" x14ac:dyDescent="0.25">
      <c r="F341">
        <v>0</v>
      </c>
      <c r="G341">
        <v>0</v>
      </c>
      <c r="O341" t="s">
        <v>2004</v>
      </c>
      <c r="P341" t="s">
        <v>2004</v>
      </c>
      <c r="Q341" t="b">
        <v>0</v>
      </c>
      <c r="R341">
        <v>0</v>
      </c>
      <c r="T341" t="e">
        <v>#VALUE!</v>
      </c>
      <c r="U341" s="67" t="e">
        <v>#VALUE!</v>
      </c>
      <c r="V341" s="69" t="e">
        <v>#VALUE!</v>
      </c>
    </row>
    <row r="342" spans="6:22" x14ac:dyDescent="0.25">
      <c r="F342">
        <v>0</v>
      </c>
      <c r="G342">
        <v>0</v>
      </c>
      <c r="O342" t="s">
        <v>2004</v>
      </c>
      <c r="P342" t="s">
        <v>2004</v>
      </c>
      <c r="Q342" t="b">
        <v>0</v>
      </c>
      <c r="R342">
        <v>0</v>
      </c>
      <c r="T342" t="e">
        <v>#VALUE!</v>
      </c>
      <c r="U342" s="67" t="e">
        <v>#VALUE!</v>
      </c>
      <c r="V342" s="69" t="e">
        <v>#VALUE!</v>
      </c>
    </row>
    <row r="343" spans="6:22" x14ac:dyDescent="0.25">
      <c r="F343">
        <v>0</v>
      </c>
      <c r="G343">
        <v>0</v>
      </c>
      <c r="O343" t="s">
        <v>2004</v>
      </c>
      <c r="P343" t="s">
        <v>2004</v>
      </c>
      <c r="Q343" t="b">
        <v>0</v>
      </c>
      <c r="R343">
        <v>0</v>
      </c>
      <c r="T343" t="e">
        <v>#VALUE!</v>
      </c>
      <c r="U343" s="67" t="e">
        <v>#VALUE!</v>
      </c>
      <c r="V343" s="69" t="e">
        <v>#VALUE!</v>
      </c>
    </row>
    <row r="344" spans="6:22" x14ac:dyDescent="0.25">
      <c r="F344">
        <v>0</v>
      </c>
      <c r="G344">
        <v>0</v>
      </c>
      <c r="O344" t="s">
        <v>2004</v>
      </c>
      <c r="P344" t="s">
        <v>2004</v>
      </c>
      <c r="Q344" t="b">
        <v>0</v>
      </c>
      <c r="R344">
        <v>0</v>
      </c>
      <c r="T344" t="e">
        <v>#VALUE!</v>
      </c>
      <c r="U344" s="67" t="e">
        <v>#VALUE!</v>
      </c>
      <c r="V344" s="69" t="e">
        <v>#VALUE!</v>
      </c>
    </row>
    <row r="345" spans="6:22" x14ac:dyDescent="0.25">
      <c r="F345">
        <v>0</v>
      </c>
      <c r="G345">
        <v>0</v>
      </c>
      <c r="O345" t="s">
        <v>2004</v>
      </c>
      <c r="P345" t="s">
        <v>2004</v>
      </c>
      <c r="Q345" t="b">
        <v>0</v>
      </c>
      <c r="R345">
        <v>0</v>
      </c>
      <c r="T345" t="e">
        <v>#VALUE!</v>
      </c>
      <c r="U345" s="67" t="e">
        <v>#VALUE!</v>
      </c>
      <c r="V345" s="69" t="e">
        <v>#VALUE!</v>
      </c>
    </row>
    <row r="346" spans="6:22" x14ac:dyDescent="0.25">
      <c r="F346">
        <v>0</v>
      </c>
      <c r="G346">
        <v>0</v>
      </c>
      <c r="O346" t="s">
        <v>2004</v>
      </c>
      <c r="P346" t="s">
        <v>2004</v>
      </c>
      <c r="Q346" t="b">
        <v>0</v>
      </c>
      <c r="R346">
        <v>0</v>
      </c>
      <c r="T346" t="e">
        <v>#VALUE!</v>
      </c>
      <c r="U346" s="67" t="e">
        <v>#VALUE!</v>
      </c>
      <c r="V346" s="69" t="e">
        <v>#VALUE!</v>
      </c>
    </row>
    <row r="347" spans="6:22" x14ac:dyDescent="0.25">
      <c r="F347">
        <v>0</v>
      </c>
      <c r="G347">
        <v>0</v>
      </c>
      <c r="O347" t="s">
        <v>2004</v>
      </c>
      <c r="P347" t="s">
        <v>2004</v>
      </c>
      <c r="Q347" t="b">
        <v>0</v>
      </c>
      <c r="R347">
        <v>0</v>
      </c>
      <c r="T347" t="e">
        <v>#VALUE!</v>
      </c>
      <c r="U347" s="67" t="e">
        <v>#VALUE!</v>
      </c>
      <c r="V347" s="69" t="e">
        <v>#VALUE!</v>
      </c>
    </row>
    <row r="348" spans="6:22" x14ac:dyDescent="0.25">
      <c r="F348">
        <v>0</v>
      </c>
      <c r="G348">
        <v>0</v>
      </c>
      <c r="O348" t="s">
        <v>2004</v>
      </c>
      <c r="P348" t="s">
        <v>2004</v>
      </c>
      <c r="Q348" t="b">
        <v>0</v>
      </c>
      <c r="R348">
        <v>0</v>
      </c>
      <c r="T348" t="e">
        <v>#VALUE!</v>
      </c>
      <c r="U348" s="67" t="e">
        <v>#VALUE!</v>
      </c>
      <c r="V348" s="69" t="e">
        <v>#VALUE!</v>
      </c>
    </row>
    <row r="349" spans="6:22" x14ac:dyDescent="0.25">
      <c r="F349">
        <v>0</v>
      </c>
      <c r="G349">
        <v>0</v>
      </c>
      <c r="O349" t="s">
        <v>2004</v>
      </c>
      <c r="P349" t="s">
        <v>2004</v>
      </c>
      <c r="Q349" t="b">
        <v>0</v>
      </c>
      <c r="R349">
        <v>0</v>
      </c>
      <c r="T349" t="e">
        <v>#VALUE!</v>
      </c>
      <c r="U349" s="67" t="e">
        <v>#VALUE!</v>
      </c>
      <c r="V349" s="69" t="e">
        <v>#VALUE!</v>
      </c>
    </row>
    <row r="350" spans="6:22" x14ac:dyDescent="0.25">
      <c r="F350">
        <v>0</v>
      </c>
      <c r="G350">
        <v>0</v>
      </c>
      <c r="O350" t="s">
        <v>2004</v>
      </c>
      <c r="P350" t="s">
        <v>2004</v>
      </c>
      <c r="Q350" t="b">
        <v>0</v>
      </c>
      <c r="R350">
        <v>0</v>
      </c>
      <c r="T350" t="e">
        <v>#VALUE!</v>
      </c>
      <c r="U350" s="67" t="e">
        <v>#VALUE!</v>
      </c>
      <c r="V350" s="69" t="e">
        <v>#VALUE!</v>
      </c>
    </row>
    <row r="351" spans="6:22" x14ac:dyDescent="0.25">
      <c r="F351">
        <v>0</v>
      </c>
      <c r="G351">
        <v>0</v>
      </c>
      <c r="O351" t="s">
        <v>2004</v>
      </c>
      <c r="P351" t="s">
        <v>2004</v>
      </c>
      <c r="Q351" t="b">
        <v>0</v>
      </c>
      <c r="R351">
        <v>0</v>
      </c>
      <c r="T351" t="e">
        <v>#VALUE!</v>
      </c>
      <c r="U351" s="67" t="e">
        <v>#VALUE!</v>
      </c>
      <c r="V351" s="69" t="e">
        <v>#VALUE!</v>
      </c>
    </row>
    <row r="352" spans="6:22" x14ac:dyDescent="0.25">
      <c r="F352">
        <v>0</v>
      </c>
      <c r="G352">
        <v>0</v>
      </c>
      <c r="O352" t="s">
        <v>2004</v>
      </c>
      <c r="P352" t="s">
        <v>2004</v>
      </c>
      <c r="Q352" t="b">
        <v>0</v>
      </c>
      <c r="R352">
        <v>0</v>
      </c>
      <c r="T352" t="e">
        <v>#VALUE!</v>
      </c>
      <c r="U352" s="67" t="e">
        <v>#VALUE!</v>
      </c>
      <c r="V352" s="69" t="e">
        <v>#VALUE!</v>
      </c>
    </row>
    <row r="353" spans="6:22" x14ac:dyDescent="0.25">
      <c r="F353">
        <v>0</v>
      </c>
      <c r="G353">
        <v>0</v>
      </c>
      <c r="O353" t="s">
        <v>2004</v>
      </c>
      <c r="P353" t="s">
        <v>2004</v>
      </c>
      <c r="Q353" t="b">
        <v>0</v>
      </c>
      <c r="R353">
        <v>0</v>
      </c>
      <c r="T353" t="e">
        <v>#VALUE!</v>
      </c>
      <c r="U353" s="67" t="e">
        <v>#VALUE!</v>
      </c>
      <c r="V353" s="69" t="e">
        <v>#VALUE!</v>
      </c>
    </row>
    <row r="354" spans="6:22" x14ac:dyDescent="0.25">
      <c r="F354">
        <v>0</v>
      </c>
      <c r="G354">
        <v>0</v>
      </c>
      <c r="O354" t="s">
        <v>2004</v>
      </c>
      <c r="P354" t="s">
        <v>2004</v>
      </c>
      <c r="Q354" t="b">
        <v>0</v>
      </c>
      <c r="R354">
        <v>0</v>
      </c>
      <c r="T354" t="e">
        <v>#VALUE!</v>
      </c>
      <c r="U354" s="67" t="e">
        <v>#VALUE!</v>
      </c>
      <c r="V354" s="69" t="e">
        <v>#VALUE!</v>
      </c>
    </row>
    <row r="355" spans="6:22" x14ac:dyDescent="0.25">
      <c r="F355">
        <v>0</v>
      </c>
      <c r="G355">
        <v>0</v>
      </c>
      <c r="O355" t="s">
        <v>2004</v>
      </c>
      <c r="P355" t="s">
        <v>2004</v>
      </c>
      <c r="Q355" t="b">
        <v>0</v>
      </c>
      <c r="R355">
        <v>0</v>
      </c>
      <c r="T355" t="e">
        <v>#VALUE!</v>
      </c>
      <c r="U355" s="67" t="e">
        <v>#VALUE!</v>
      </c>
      <c r="V355" s="69" t="e">
        <v>#VALUE!</v>
      </c>
    </row>
    <row r="356" spans="6:22" x14ac:dyDescent="0.25">
      <c r="F356">
        <v>0</v>
      </c>
      <c r="G356">
        <v>0</v>
      </c>
      <c r="O356" t="s">
        <v>2004</v>
      </c>
      <c r="P356" t="s">
        <v>2004</v>
      </c>
      <c r="Q356" t="b">
        <v>0</v>
      </c>
      <c r="R356">
        <v>0</v>
      </c>
      <c r="T356" t="e">
        <v>#VALUE!</v>
      </c>
      <c r="U356" s="67" t="e">
        <v>#VALUE!</v>
      </c>
      <c r="V356" s="69" t="e">
        <v>#VALUE!</v>
      </c>
    </row>
    <row r="357" spans="6:22" x14ac:dyDescent="0.25">
      <c r="F357">
        <v>0</v>
      </c>
      <c r="G357">
        <v>0</v>
      </c>
      <c r="O357" t="s">
        <v>2004</v>
      </c>
      <c r="P357" t="s">
        <v>2004</v>
      </c>
      <c r="Q357" t="b">
        <v>0</v>
      </c>
      <c r="R357">
        <v>0</v>
      </c>
      <c r="T357" t="e">
        <v>#VALUE!</v>
      </c>
      <c r="U357" s="67" t="e">
        <v>#VALUE!</v>
      </c>
      <c r="V357" s="69" t="e">
        <v>#VALUE!</v>
      </c>
    </row>
    <row r="358" spans="6:22" x14ac:dyDescent="0.25">
      <c r="F358">
        <v>0</v>
      </c>
      <c r="G358">
        <v>0</v>
      </c>
      <c r="O358" t="s">
        <v>2004</v>
      </c>
      <c r="P358" t="s">
        <v>2004</v>
      </c>
      <c r="Q358" t="b">
        <v>0</v>
      </c>
      <c r="R358">
        <v>0</v>
      </c>
      <c r="T358" t="e">
        <v>#VALUE!</v>
      </c>
      <c r="U358" s="67" t="e">
        <v>#VALUE!</v>
      </c>
      <c r="V358" s="69" t="e">
        <v>#VALUE!</v>
      </c>
    </row>
    <row r="359" spans="6:22" x14ac:dyDescent="0.25">
      <c r="F359">
        <v>0</v>
      </c>
      <c r="G359">
        <v>0</v>
      </c>
      <c r="O359" t="s">
        <v>2004</v>
      </c>
      <c r="P359" t="s">
        <v>2004</v>
      </c>
      <c r="Q359" t="b">
        <v>0</v>
      </c>
      <c r="R359">
        <v>0</v>
      </c>
      <c r="T359" t="e">
        <v>#VALUE!</v>
      </c>
      <c r="U359" s="67" t="e">
        <v>#VALUE!</v>
      </c>
      <c r="V359" s="69" t="e">
        <v>#VALUE!</v>
      </c>
    </row>
    <row r="360" spans="6:22" x14ac:dyDescent="0.25">
      <c r="F360">
        <v>0</v>
      </c>
      <c r="G360">
        <v>0</v>
      </c>
      <c r="O360" t="s">
        <v>2004</v>
      </c>
      <c r="P360" t="s">
        <v>2004</v>
      </c>
      <c r="Q360" t="b">
        <v>0</v>
      </c>
      <c r="R360">
        <v>0</v>
      </c>
      <c r="T360" t="e">
        <v>#VALUE!</v>
      </c>
      <c r="U360" s="67" t="e">
        <v>#VALUE!</v>
      </c>
      <c r="V360" s="69" t="e">
        <v>#VALUE!</v>
      </c>
    </row>
    <row r="361" spans="6:22" x14ac:dyDescent="0.25">
      <c r="F361">
        <v>0</v>
      </c>
      <c r="G361">
        <v>0</v>
      </c>
      <c r="O361" t="s">
        <v>2004</v>
      </c>
      <c r="P361" t="s">
        <v>2004</v>
      </c>
      <c r="Q361" t="b">
        <v>0</v>
      </c>
      <c r="R361">
        <v>0</v>
      </c>
      <c r="T361" t="e">
        <v>#VALUE!</v>
      </c>
      <c r="U361" s="67" t="e">
        <v>#VALUE!</v>
      </c>
      <c r="V361" s="69" t="e">
        <v>#VALUE!</v>
      </c>
    </row>
    <row r="362" spans="6:22" x14ac:dyDescent="0.25">
      <c r="F362">
        <v>0</v>
      </c>
      <c r="G362">
        <v>0</v>
      </c>
      <c r="O362" t="s">
        <v>2004</v>
      </c>
      <c r="P362" t="s">
        <v>2004</v>
      </c>
      <c r="Q362" t="b">
        <v>0</v>
      </c>
      <c r="R362">
        <v>0</v>
      </c>
      <c r="T362" t="e">
        <v>#VALUE!</v>
      </c>
      <c r="U362" s="67" t="e">
        <v>#VALUE!</v>
      </c>
      <c r="V362" s="69" t="e">
        <v>#VALUE!</v>
      </c>
    </row>
    <row r="363" spans="6:22" x14ac:dyDescent="0.25">
      <c r="F363">
        <v>0</v>
      </c>
      <c r="G363">
        <v>0</v>
      </c>
      <c r="O363" t="s">
        <v>2004</v>
      </c>
      <c r="P363" t="s">
        <v>2004</v>
      </c>
      <c r="Q363" t="b">
        <v>0</v>
      </c>
      <c r="R363">
        <v>0</v>
      </c>
      <c r="T363" t="e">
        <v>#VALUE!</v>
      </c>
      <c r="U363" s="67" t="e">
        <v>#VALUE!</v>
      </c>
      <c r="V363" s="69" t="e">
        <v>#VALUE!</v>
      </c>
    </row>
    <row r="364" spans="6:22" x14ac:dyDescent="0.25">
      <c r="F364">
        <v>0</v>
      </c>
      <c r="G364">
        <v>0</v>
      </c>
      <c r="O364" t="s">
        <v>2004</v>
      </c>
      <c r="P364" t="s">
        <v>2004</v>
      </c>
      <c r="Q364" t="b">
        <v>0</v>
      </c>
      <c r="R364">
        <v>0</v>
      </c>
      <c r="T364" t="e">
        <v>#VALUE!</v>
      </c>
      <c r="U364" s="67" t="e">
        <v>#VALUE!</v>
      </c>
      <c r="V364" s="69" t="e">
        <v>#VALUE!</v>
      </c>
    </row>
    <row r="365" spans="6:22" x14ac:dyDescent="0.25">
      <c r="F365">
        <v>0</v>
      </c>
      <c r="G365">
        <v>0</v>
      </c>
      <c r="O365" t="s">
        <v>2004</v>
      </c>
      <c r="P365" t="s">
        <v>2004</v>
      </c>
      <c r="Q365" t="b">
        <v>0</v>
      </c>
      <c r="R365">
        <v>0</v>
      </c>
      <c r="T365" t="e">
        <v>#VALUE!</v>
      </c>
      <c r="U365" s="67" t="e">
        <v>#VALUE!</v>
      </c>
      <c r="V365" s="69" t="e">
        <v>#VALUE!</v>
      </c>
    </row>
    <row r="366" spans="6:22" x14ac:dyDescent="0.25">
      <c r="F366">
        <v>0</v>
      </c>
      <c r="G366">
        <v>0</v>
      </c>
      <c r="O366" t="s">
        <v>2004</v>
      </c>
      <c r="P366" t="s">
        <v>2004</v>
      </c>
      <c r="Q366" t="b">
        <v>0</v>
      </c>
      <c r="R366">
        <v>0</v>
      </c>
      <c r="T366" t="e">
        <v>#VALUE!</v>
      </c>
      <c r="U366" s="67" t="e">
        <v>#VALUE!</v>
      </c>
      <c r="V366" s="69" t="e">
        <v>#VALUE!</v>
      </c>
    </row>
    <row r="367" spans="6:22" x14ac:dyDescent="0.25">
      <c r="F367">
        <v>0</v>
      </c>
      <c r="G367">
        <v>0</v>
      </c>
      <c r="O367" t="s">
        <v>2004</v>
      </c>
      <c r="P367" t="s">
        <v>2004</v>
      </c>
      <c r="Q367" t="b">
        <v>0</v>
      </c>
      <c r="R367">
        <v>0</v>
      </c>
      <c r="T367" t="e">
        <v>#VALUE!</v>
      </c>
      <c r="U367" s="67" t="e">
        <v>#VALUE!</v>
      </c>
      <c r="V367" s="69" t="e">
        <v>#VALUE!</v>
      </c>
    </row>
    <row r="368" spans="6:22" x14ac:dyDescent="0.25">
      <c r="F368">
        <v>0</v>
      </c>
      <c r="G368">
        <v>0</v>
      </c>
      <c r="O368" t="s">
        <v>2004</v>
      </c>
      <c r="P368" t="s">
        <v>2004</v>
      </c>
      <c r="Q368" t="b">
        <v>0</v>
      </c>
      <c r="R368">
        <v>0</v>
      </c>
      <c r="T368" t="e">
        <v>#VALUE!</v>
      </c>
      <c r="U368" s="67" t="e">
        <v>#VALUE!</v>
      </c>
      <c r="V368" s="69" t="e">
        <v>#VALUE!</v>
      </c>
    </row>
    <row r="369" spans="6:22" x14ac:dyDescent="0.25">
      <c r="F369">
        <v>0</v>
      </c>
      <c r="G369">
        <v>0</v>
      </c>
      <c r="O369" t="s">
        <v>2004</v>
      </c>
      <c r="P369" t="s">
        <v>2004</v>
      </c>
      <c r="Q369" t="b">
        <v>0</v>
      </c>
      <c r="R369">
        <v>0</v>
      </c>
      <c r="T369" t="e">
        <v>#VALUE!</v>
      </c>
      <c r="U369" s="67" t="e">
        <v>#VALUE!</v>
      </c>
      <c r="V369" s="69" t="e">
        <v>#VALUE!</v>
      </c>
    </row>
    <row r="370" spans="6:22" x14ac:dyDescent="0.25">
      <c r="F370">
        <v>0</v>
      </c>
      <c r="G370">
        <v>0</v>
      </c>
      <c r="O370" t="s">
        <v>2004</v>
      </c>
      <c r="P370" t="s">
        <v>2004</v>
      </c>
      <c r="Q370" t="b">
        <v>0</v>
      </c>
      <c r="R370">
        <v>0</v>
      </c>
      <c r="T370" t="e">
        <v>#VALUE!</v>
      </c>
      <c r="U370" s="67" t="e">
        <v>#VALUE!</v>
      </c>
      <c r="V370" s="69" t="e">
        <v>#VALUE!</v>
      </c>
    </row>
    <row r="371" spans="6:22" x14ac:dyDescent="0.25">
      <c r="F371">
        <v>0</v>
      </c>
      <c r="G371">
        <v>0</v>
      </c>
      <c r="O371" t="s">
        <v>2004</v>
      </c>
      <c r="P371" t="s">
        <v>2004</v>
      </c>
      <c r="Q371" t="b">
        <v>0</v>
      </c>
      <c r="R371">
        <v>0</v>
      </c>
      <c r="T371" t="e">
        <v>#VALUE!</v>
      </c>
      <c r="U371" s="67" t="e">
        <v>#VALUE!</v>
      </c>
      <c r="V371" s="69" t="e">
        <v>#VALUE!</v>
      </c>
    </row>
    <row r="372" spans="6:22" x14ac:dyDescent="0.25">
      <c r="F372">
        <v>0</v>
      </c>
      <c r="G372">
        <v>0</v>
      </c>
      <c r="O372" t="s">
        <v>2004</v>
      </c>
      <c r="P372" t="s">
        <v>2004</v>
      </c>
      <c r="Q372" t="b">
        <v>0</v>
      </c>
      <c r="R372">
        <v>0</v>
      </c>
      <c r="T372" t="e">
        <v>#VALUE!</v>
      </c>
      <c r="U372" s="67" t="e">
        <v>#VALUE!</v>
      </c>
      <c r="V372" s="69" t="e">
        <v>#VALUE!</v>
      </c>
    </row>
    <row r="373" spans="6:22" x14ac:dyDescent="0.25">
      <c r="F373">
        <v>0</v>
      </c>
      <c r="G373">
        <v>0</v>
      </c>
      <c r="O373" t="s">
        <v>2004</v>
      </c>
      <c r="P373" t="s">
        <v>2004</v>
      </c>
      <c r="Q373" t="b">
        <v>0</v>
      </c>
      <c r="R373">
        <v>0</v>
      </c>
      <c r="T373" t="e">
        <v>#VALUE!</v>
      </c>
      <c r="U373" s="67" t="e">
        <v>#VALUE!</v>
      </c>
      <c r="V373" s="69" t="e">
        <v>#VALUE!</v>
      </c>
    </row>
    <row r="374" spans="6:22" x14ac:dyDescent="0.25">
      <c r="F374">
        <v>0</v>
      </c>
      <c r="G374">
        <v>0</v>
      </c>
      <c r="O374" t="s">
        <v>2004</v>
      </c>
      <c r="P374" t="s">
        <v>2004</v>
      </c>
      <c r="Q374" t="b">
        <v>0</v>
      </c>
      <c r="R374">
        <v>0</v>
      </c>
      <c r="T374" t="e">
        <v>#VALUE!</v>
      </c>
      <c r="U374" s="67" t="e">
        <v>#VALUE!</v>
      </c>
      <c r="V374" s="69" t="e">
        <v>#VALUE!</v>
      </c>
    </row>
    <row r="375" spans="6:22" x14ac:dyDescent="0.25">
      <c r="F375">
        <v>0</v>
      </c>
      <c r="G375">
        <v>0</v>
      </c>
      <c r="O375" t="s">
        <v>2004</v>
      </c>
      <c r="P375" t="s">
        <v>2004</v>
      </c>
      <c r="Q375" t="b">
        <v>0</v>
      </c>
      <c r="R375">
        <v>0</v>
      </c>
      <c r="T375" t="e">
        <v>#VALUE!</v>
      </c>
      <c r="U375" s="67" t="e">
        <v>#VALUE!</v>
      </c>
      <c r="V375" s="69" t="e">
        <v>#VALUE!</v>
      </c>
    </row>
    <row r="376" spans="6:22" x14ac:dyDescent="0.25">
      <c r="F376">
        <v>0</v>
      </c>
      <c r="G376">
        <v>0</v>
      </c>
      <c r="O376" t="s">
        <v>2004</v>
      </c>
      <c r="P376" t="s">
        <v>2004</v>
      </c>
      <c r="Q376" t="b">
        <v>0</v>
      </c>
      <c r="R376">
        <v>0</v>
      </c>
      <c r="T376" t="e">
        <v>#VALUE!</v>
      </c>
      <c r="U376" s="67" t="e">
        <v>#VALUE!</v>
      </c>
      <c r="V376" s="69" t="e">
        <v>#VALUE!</v>
      </c>
    </row>
    <row r="377" spans="6:22" x14ac:dyDescent="0.25">
      <c r="F377">
        <v>0</v>
      </c>
      <c r="G377">
        <v>0</v>
      </c>
      <c r="O377" t="s">
        <v>2004</v>
      </c>
      <c r="P377" t="s">
        <v>2004</v>
      </c>
      <c r="Q377" t="b">
        <v>0</v>
      </c>
      <c r="R377">
        <v>0</v>
      </c>
      <c r="T377" t="e">
        <v>#VALUE!</v>
      </c>
      <c r="U377" s="67" t="e">
        <v>#VALUE!</v>
      </c>
      <c r="V377" s="69" t="e">
        <v>#VALUE!</v>
      </c>
    </row>
    <row r="378" spans="6:22" x14ac:dyDescent="0.25">
      <c r="F378">
        <v>0</v>
      </c>
      <c r="G378">
        <v>0</v>
      </c>
      <c r="O378" t="s">
        <v>2004</v>
      </c>
      <c r="P378" t="s">
        <v>2004</v>
      </c>
      <c r="Q378" t="b">
        <v>0</v>
      </c>
      <c r="R378">
        <v>0</v>
      </c>
      <c r="T378" t="e">
        <v>#VALUE!</v>
      </c>
      <c r="U378" s="67" t="e">
        <v>#VALUE!</v>
      </c>
      <c r="V378" s="69" t="e">
        <v>#VALUE!</v>
      </c>
    </row>
    <row r="379" spans="6:22" x14ac:dyDescent="0.25">
      <c r="F379">
        <v>0</v>
      </c>
      <c r="G379">
        <v>0</v>
      </c>
      <c r="O379" t="s">
        <v>2004</v>
      </c>
      <c r="P379" t="s">
        <v>2004</v>
      </c>
      <c r="Q379" t="b">
        <v>0</v>
      </c>
      <c r="R379">
        <v>0</v>
      </c>
      <c r="T379" t="e">
        <v>#VALUE!</v>
      </c>
      <c r="U379" s="67" t="e">
        <v>#VALUE!</v>
      </c>
      <c r="V379" s="69" t="e">
        <v>#VALUE!</v>
      </c>
    </row>
    <row r="380" spans="6:22" x14ac:dyDescent="0.25">
      <c r="F380">
        <v>0</v>
      </c>
      <c r="G380">
        <v>0</v>
      </c>
      <c r="O380" t="s">
        <v>2004</v>
      </c>
      <c r="P380" t="s">
        <v>2004</v>
      </c>
      <c r="Q380" t="b">
        <v>0</v>
      </c>
      <c r="R380">
        <v>0</v>
      </c>
      <c r="T380" t="e">
        <v>#VALUE!</v>
      </c>
      <c r="U380" s="67" t="e">
        <v>#VALUE!</v>
      </c>
      <c r="V380" s="69" t="e">
        <v>#VALUE!</v>
      </c>
    </row>
    <row r="381" spans="6:22" x14ac:dyDescent="0.25">
      <c r="F381">
        <v>0</v>
      </c>
      <c r="G381">
        <v>0</v>
      </c>
      <c r="O381" t="s">
        <v>2004</v>
      </c>
      <c r="P381" t="s">
        <v>2004</v>
      </c>
      <c r="Q381" t="b">
        <v>0</v>
      </c>
      <c r="R381">
        <v>0</v>
      </c>
      <c r="T381" t="e">
        <v>#VALUE!</v>
      </c>
      <c r="U381" s="67" t="e">
        <v>#VALUE!</v>
      </c>
      <c r="V381" s="69" t="e">
        <v>#VALUE!</v>
      </c>
    </row>
    <row r="382" spans="6:22" x14ac:dyDescent="0.25">
      <c r="F382">
        <v>0</v>
      </c>
      <c r="G382">
        <v>0</v>
      </c>
      <c r="O382" t="s">
        <v>2004</v>
      </c>
      <c r="P382" t="s">
        <v>2004</v>
      </c>
      <c r="Q382" t="b">
        <v>0</v>
      </c>
      <c r="R382">
        <v>0</v>
      </c>
      <c r="T382" t="e">
        <v>#VALUE!</v>
      </c>
      <c r="U382" s="67" t="e">
        <v>#VALUE!</v>
      </c>
      <c r="V382" s="69" t="e">
        <v>#VALUE!</v>
      </c>
    </row>
    <row r="383" spans="6:22" x14ac:dyDescent="0.25">
      <c r="F383">
        <v>0</v>
      </c>
      <c r="G383">
        <v>0</v>
      </c>
      <c r="O383" t="s">
        <v>2004</v>
      </c>
      <c r="P383" t="s">
        <v>2004</v>
      </c>
      <c r="Q383" t="b">
        <v>0</v>
      </c>
      <c r="R383">
        <v>0</v>
      </c>
      <c r="T383" t="e">
        <v>#VALUE!</v>
      </c>
      <c r="U383" s="67" t="e">
        <v>#VALUE!</v>
      </c>
      <c r="V383" s="69" t="e">
        <v>#VALUE!</v>
      </c>
    </row>
    <row r="384" spans="6:22" x14ac:dyDescent="0.25">
      <c r="F384">
        <v>0</v>
      </c>
      <c r="G384">
        <v>0</v>
      </c>
      <c r="O384" t="s">
        <v>2004</v>
      </c>
      <c r="P384" t="s">
        <v>2004</v>
      </c>
      <c r="Q384" t="b">
        <v>0</v>
      </c>
      <c r="R384">
        <v>0</v>
      </c>
      <c r="T384" t="e">
        <v>#VALUE!</v>
      </c>
      <c r="U384" s="67" t="e">
        <v>#VALUE!</v>
      </c>
      <c r="V384" s="69" t="e">
        <v>#VALUE!</v>
      </c>
    </row>
    <row r="385" spans="6:22" x14ac:dyDescent="0.25">
      <c r="F385">
        <v>0</v>
      </c>
      <c r="G385">
        <v>0</v>
      </c>
      <c r="O385" t="s">
        <v>2004</v>
      </c>
      <c r="P385" t="s">
        <v>2004</v>
      </c>
      <c r="Q385" t="b">
        <v>0</v>
      </c>
      <c r="R385">
        <v>0</v>
      </c>
      <c r="T385" t="e">
        <v>#VALUE!</v>
      </c>
      <c r="U385" s="67" t="e">
        <v>#VALUE!</v>
      </c>
      <c r="V385" s="69" t="e">
        <v>#VALUE!</v>
      </c>
    </row>
    <row r="386" spans="6:22" x14ac:dyDescent="0.25">
      <c r="F386">
        <v>0</v>
      </c>
      <c r="G386">
        <v>0</v>
      </c>
      <c r="O386" t="s">
        <v>2004</v>
      </c>
      <c r="P386" t="s">
        <v>2004</v>
      </c>
      <c r="Q386" t="b">
        <v>0</v>
      </c>
      <c r="R386">
        <v>0</v>
      </c>
      <c r="T386" t="e">
        <v>#VALUE!</v>
      </c>
      <c r="U386" s="67" t="e">
        <v>#VALUE!</v>
      </c>
      <c r="V386" s="69" t="e">
        <v>#VALUE!</v>
      </c>
    </row>
    <row r="387" spans="6:22" x14ac:dyDescent="0.25">
      <c r="F387">
        <v>0</v>
      </c>
      <c r="G387">
        <v>0</v>
      </c>
      <c r="O387" t="s">
        <v>2004</v>
      </c>
      <c r="P387" t="s">
        <v>2004</v>
      </c>
      <c r="Q387" t="b">
        <v>0</v>
      </c>
      <c r="R387">
        <v>0</v>
      </c>
      <c r="T387" t="e">
        <v>#VALUE!</v>
      </c>
      <c r="U387" s="67" t="e">
        <v>#VALUE!</v>
      </c>
      <c r="V387" s="69" t="e">
        <v>#VALUE!</v>
      </c>
    </row>
    <row r="388" spans="6:22" x14ac:dyDescent="0.25">
      <c r="F388">
        <v>0</v>
      </c>
      <c r="G388">
        <v>0</v>
      </c>
      <c r="O388" t="s">
        <v>2004</v>
      </c>
      <c r="P388" t="s">
        <v>2004</v>
      </c>
      <c r="Q388" t="b">
        <v>0</v>
      </c>
      <c r="R388">
        <v>0</v>
      </c>
      <c r="T388" t="e">
        <v>#VALUE!</v>
      </c>
      <c r="U388" s="67" t="e">
        <v>#VALUE!</v>
      </c>
      <c r="V388" s="69" t="e">
        <v>#VALUE!</v>
      </c>
    </row>
    <row r="389" spans="6:22" x14ac:dyDescent="0.25">
      <c r="F389">
        <v>0</v>
      </c>
      <c r="G389">
        <v>0</v>
      </c>
      <c r="O389" t="s">
        <v>2004</v>
      </c>
      <c r="P389" t="s">
        <v>2004</v>
      </c>
      <c r="Q389" t="b">
        <v>0</v>
      </c>
      <c r="R389">
        <v>0</v>
      </c>
      <c r="T389" t="e">
        <v>#VALUE!</v>
      </c>
      <c r="U389" s="67" t="e">
        <v>#VALUE!</v>
      </c>
      <c r="V389" s="69" t="e">
        <v>#VALUE!</v>
      </c>
    </row>
    <row r="390" spans="6:22" x14ac:dyDescent="0.25">
      <c r="F390">
        <v>0</v>
      </c>
      <c r="G390">
        <v>0</v>
      </c>
      <c r="O390" t="s">
        <v>2004</v>
      </c>
      <c r="P390" t="s">
        <v>2004</v>
      </c>
      <c r="Q390" t="b">
        <v>0</v>
      </c>
      <c r="R390">
        <v>0</v>
      </c>
      <c r="T390" t="e">
        <v>#VALUE!</v>
      </c>
      <c r="U390" s="67" t="e">
        <v>#VALUE!</v>
      </c>
      <c r="V390" s="69" t="e">
        <v>#VALUE!</v>
      </c>
    </row>
    <row r="391" spans="6:22" x14ac:dyDescent="0.25">
      <c r="F391">
        <v>0</v>
      </c>
      <c r="G391">
        <v>0</v>
      </c>
      <c r="O391" t="s">
        <v>2004</v>
      </c>
      <c r="P391" t="s">
        <v>2004</v>
      </c>
      <c r="Q391" t="b">
        <v>0</v>
      </c>
      <c r="R391">
        <v>0</v>
      </c>
      <c r="T391" t="e">
        <v>#VALUE!</v>
      </c>
      <c r="U391" s="67" t="e">
        <v>#VALUE!</v>
      </c>
      <c r="V391" s="69" t="e">
        <v>#VALUE!</v>
      </c>
    </row>
    <row r="392" spans="6:22" x14ac:dyDescent="0.25">
      <c r="F392">
        <v>0</v>
      </c>
      <c r="G392">
        <v>0</v>
      </c>
      <c r="O392" t="s">
        <v>2004</v>
      </c>
      <c r="P392" t="s">
        <v>2004</v>
      </c>
      <c r="Q392" t="b">
        <v>0</v>
      </c>
      <c r="R392">
        <v>0</v>
      </c>
      <c r="T392" t="e">
        <v>#VALUE!</v>
      </c>
      <c r="U392" s="67" t="e">
        <v>#VALUE!</v>
      </c>
      <c r="V392" s="69" t="e">
        <v>#VALUE!</v>
      </c>
    </row>
    <row r="393" spans="6:22" x14ac:dyDescent="0.25">
      <c r="F393">
        <v>0</v>
      </c>
      <c r="G393">
        <v>0</v>
      </c>
      <c r="O393" t="s">
        <v>2004</v>
      </c>
      <c r="P393" t="s">
        <v>2004</v>
      </c>
      <c r="Q393" t="b">
        <v>0</v>
      </c>
      <c r="R393">
        <v>0</v>
      </c>
      <c r="T393" t="e">
        <v>#VALUE!</v>
      </c>
      <c r="U393" s="67" t="e">
        <v>#VALUE!</v>
      </c>
      <c r="V393" s="69" t="e">
        <v>#VALUE!</v>
      </c>
    </row>
    <row r="394" spans="6:22" x14ac:dyDescent="0.25">
      <c r="F394">
        <v>0</v>
      </c>
      <c r="G394">
        <v>0</v>
      </c>
      <c r="O394" t="s">
        <v>2004</v>
      </c>
      <c r="P394" t="s">
        <v>2004</v>
      </c>
      <c r="Q394" t="b">
        <v>0</v>
      </c>
      <c r="R394">
        <v>0</v>
      </c>
      <c r="T394" t="e">
        <v>#VALUE!</v>
      </c>
      <c r="U394" s="67" t="e">
        <v>#VALUE!</v>
      </c>
      <c r="V394" s="69" t="e">
        <v>#VALUE!</v>
      </c>
    </row>
    <row r="395" spans="6:22" x14ac:dyDescent="0.25">
      <c r="F395">
        <v>0</v>
      </c>
      <c r="G395">
        <v>0</v>
      </c>
      <c r="O395" t="s">
        <v>2004</v>
      </c>
      <c r="P395" t="s">
        <v>2004</v>
      </c>
      <c r="Q395" t="b">
        <v>0</v>
      </c>
      <c r="R395">
        <v>0</v>
      </c>
      <c r="T395" t="e">
        <v>#VALUE!</v>
      </c>
      <c r="U395" s="67" t="e">
        <v>#VALUE!</v>
      </c>
      <c r="V395" s="69" t="e">
        <v>#VALUE!</v>
      </c>
    </row>
    <row r="396" spans="6:22" x14ac:dyDescent="0.25">
      <c r="F396">
        <v>0</v>
      </c>
      <c r="G396">
        <v>0</v>
      </c>
      <c r="O396" t="s">
        <v>2004</v>
      </c>
      <c r="P396" t="s">
        <v>2004</v>
      </c>
      <c r="Q396" t="b">
        <v>0</v>
      </c>
      <c r="R396">
        <v>0</v>
      </c>
      <c r="T396" t="e">
        <v>#VALUE!</v>
      </c>
      <c r="U396" s="67" t="e">
        <v>#VALUE!</v>
      </c>
      <c r="V396" s="69" t="e">
        <v>#VALUE!</v>
      </c>
    </row>
    <row r="397" spans="6:22" x14ac:dyDescent="0.25">
      <c r="F397">
        <v>0</v>
      </c>
      <c r="G397">
        <v>0</v>
      </c>
      <c r="O397" t="s">
        <v>2004</v>
      </c>
      <c r="P397" t="s">
        <v>2004</v>
      </c>
      <c r="Q397" t="b">
        <v>0</v>
      </c>
      <c r="R397">
        <v>0</v>
      </c>
      <c r="T397" t="e">
        <v>#VALUE!</v>
      </c>
      <c r="U397" s="67" t="e">
        <v>#VALUE!</v>
      </c>
      <c r="V397" s="69" t="e">
        <v>#VALUE!</v>
      </c>
    </row>
    <row r="398" spans="6:22" x14ac:dyDescent="0.25">
      <c r="F398">
        <v>0</v>
      </c>
      <c r="G398">
        <v>0</v>
      </c>
      <c r="O398" t="s">
        <v>2004</v>
      </c>
      <c r="P398" t="s">
        <v>2004</v>
      </c>
      <c r="Q398" t="b">
        <v>0</v>
      </c>
      <c r="R398">
        <v>0</v>
      </c>
      <c r="T398" t="e">
        <v>#VALUE!</v>
      </c>
      <c r="U398" s="67" t="e">
        <v>#VALUE!</v>
      </c>
      <c r="V398" s="69" t="e">
        <v>#VALUE!</v>
      </c>
    </row>
    <row r="399" spans="6:22" x14ac:dyDescent="0.25">
      <c r="F399">
        <v>0</v>
      </c>
      <c r="G399">
        <v>0</v>
      </c>
      <c r="O399" t="s">
        <v>2004</v>
      </c>
      <c r="P399" t="s">
        <v>2004</v>
      </c>
      <c r="Q399" t="b">
        <v>0</v>
      </c>
      <c r="R399">
        <v>0</v>
      </c>
      <c r="T399" t="e">
        <v>#VALUE!</v>
      </c>
      <c r="U399" s="67" t="e">
        <v>#VALUE!</v>
      </c>
      <c r="V399" s="69" t="e">
        <v>#VALUE!</v>
      </c>
    </row>
    <row r="400" spans="6:22" x14ac:dyDescent="0.25">
      <c r="F400">
        <v>0</v>
      </c>
      <c r="G400">
        <v>0</v>
      </c>
      <c r="O400" t="s">
        <v>2004</v>
      </c>
      <c r="P400" t="s">
        <v>2004</v>
      </c>
      <c r="Q400" t="b">
        <v>0</v>
      </c>
      <c r="R400">
        <v>0</v>
      </c>
      <c r="T400" t="e">
        <v>#VALUE!</v>
      </c>
      <c r="U400" s="67" t="e">
        <v>#VALUE!</v>
      </c>
      <c r="V400" s="69" t="e">
        <v>#VALUE!</v>
      </c>
    </row>
    <row r="401" spans="6:22" x14ac:dyDescent="0.25">
      <c r="F401">
        <v>0</v>
      </c>
      <c r="G401">
        <v>0</v>
      </c>
      <c r="O401" t="s">
        <v>2004</v>
      </c>
      <c r="P401" t="s">
        <v>2004</v>
      </c>
      <c r="Q401" t="b">
        <v>0</v>
      </c>
      <c r="R401">
        <v>0</v>
      </c>
      <c r="T401" t="e">
        <v>#VALUE!</v>
      </c>
      <c r="U401" s="67" t="e">
        <v>#VALUE!</v>
      </c>
      <c r="V401" s="69" t="e">
        <v>#VALUE!</v>
      </c>
    </row>
    <row r="402" spans="6:22" x14ac:dyDescent="0.25">
      <c r="F402">
        <v>0</v>
      </c>
      <c r="G402">
        <v>0</v>
      </c>
      <c r="O402" t="s">
        <v>2004</v>
      </c>
      <c r="P402" t="s">
        <v>2004</v>
      </c>
      <c r="Q402" t="b">
        <v>0</v>
      </c>
      <c r="R402">
        <v>0</v>
      </c>
      <c r="T402" t="e">
        <v>#VALUE!</v>
      </c>
      <c r="U402" s="67" t="e">
        <v>#VALUE!</v>
      </c>
      <c r="V402" s="69" t="e">
        <v>#VALUE!</v>
      </c>
    </row>
    <row r="403" spans="6:22" x14ac:dyDescent="0.25">
      <c r="F403">
        <v>0</v>
      </c>
      <c r="G403">
        <v>0</v>
      </c>
      <c r="O403" t="s">
        <v>2004</v>
      </c>
      <c r="P403" t="s">
        <v>2004</v>
      </c>
      <c r="Q403" t="b">
        <v>0</v>
      </c>
      <c r="R403">
        <v>0</v>
      </c>
      <c r="T403" t="e">
        <v>#VALUE!</v>
      </c>
      <c r="U403" s="67" t="e">
        <v>#VALUE!</v>
      </c>
      <c r="V403" s="69" t="e">
        <v>#VALUE!</v>
      </c>
    </row>
    <row r="404" spans="6:22" x14ac:dyDescent="0.25">
      <c r="F404">
        <v>0</v>
      </c>
      <c r="G404">
        <v>0</v>
      </c>
      <c r="O404" t="s">
        <v>2004</v>
      </c>
      <c r="P404" t="s">
        <v>2004</v>
      </c>
      <c r="Q404" t="b">
        <v>0</v>
      </c>
      <c r="R404">
        <v>0</v>
      </c>
      <c r="T404" t="e">
        <v>#VALUE!</v>
      </c>
      <c r="U404" s="67" t="e">
        <v>#VALUE!</v>
      </c>
      <c r="V404" s="69" t="e">
        <v>#VALUE!</v>
      </c>
    </row>
    <row r="405" spans="6:22" x14ac:dyDescent="0.25">
      <c r="F405">
        <v>0</v>
      </c>
      <c r="G405">
        <v>0</v>
      </c>
      <c r="O405" t="s">
        <v>2004</v>
      </c>
      <c r="P405" t="s">
        <v>2004</v>
      </c>
      <c r="Q405" t="b">
        <v>0</v>
      </c>
      <c r="R405">
        <v>0</v>
      </c>
      <c r="T405" t="e">
        <v>#VALUE!</v>
      </c>
      <c r="U405" s="67" t="e">
        <v>#VALUE!</v>
      </c>
      <c r="V405" s="69" t="e">
        <v>#VALUE!</v>
      </c>
    </row>
    <row r="406" spans="6:22" x14ac:dyDescent="0.25">
      <c r="F406">
        <v>0</v>
      </c>
      <c r="G406">
        <v>0</v>
      </c>
      <c r="O406" t="s">
        <v>2004</v>
      </c>
      <c r="P406" t="s">
        <v>2004</v>
      </c>
      <c r="Q406" t="b">
        <v>0</v>
      </c>
      <c r="R406">
        <v>0</v>
      </c>
      <c r="T406" t="e">
        <v>#VALUE!</v>
      </c>
      <c r="U406" s="67" t="e">
        <v>#VALUE!</v>
      </c>
      <c r="V406" s="69" t="e">
        <v>#VALUE!</v>
      </c>
    </row>
    <row r="407" spans="6:22" x14ac:dyDescent="0.25">
      <c r="F407">
        <v>0</v>
      </c>
      <c r="G407">
        <v>0</v>
      </c>
      <c r="O407" t="s">
        <v>2004</v>
      </c>
      <c r="P407" t="s">
        <v>2004</v>
      </c>
      <c r="Q407" t="b">
        <v>0</v>
      </c>
      <c r="R407">
        <v>0</v>
      </c>
      <c r="T407" t="e">
        <v>#VALUE!</v>
      </c>
      <c r="U407" s="67" t="e">
        <v>#VALUE!</v>
      </c>
      <c r="V407" s="69" t="e">
        <v>#VALUE!</v>
      </c>
    </row>
    <row r="408" spans="6:22" x14ac:dyDescent="0.25">
      <c r="F408">
        <v>0</v>
      </c>
      <c r="G408">
        <v>0</v>
      </c>
      <c r="O408" t="s">
        <v>2004</v>
      </c>
      <c r="P408" t="s">
        <v>2004</v>
      </c>
      <c r="Q408" t="b">
        <v>0</v>
      </c>
      <c r="R408">
        <v>0</v>
      </c>
      <c r="T408" t="e">
        <v>#VALUE!</v>
      </c>
      <c r="U408" s="67" t="e">
        <v>#VALUE!</v>
      </c>
      <c r="V408" s="69" t="e">
        <v>#VALUE!</v>
      </c>
    </row>
    <row r="409" spans="6:22" x14ac:dyDescent="0.25">
      <c r="F409">
        <v>0</v>
      </c>
      <c r="G409">
        <v>0</v>
      </c>
      <c r="O409" t="s">
        <v>2004</v>
      </c>
      <c r="P409" t="s">
        <v>2004</v>
      </c>
      <c r="Q409" t="b">
        <v>0</v>
      </c>
      <c r="R409">
        <v>0</v>
      </c>
      <c r="T409" t="e">
        <v>#VALUE!</v>
      </c>
      <c r="U409" s="67" t="e">
        <v>#VALUE!</v>
      </c>
      <c r="V409" s="69" t="e">
        <v>#VALUE!</v>
      </c>
    </row>
    <row r="410" spans="6:22" x14ac:dyDescent="0.25">
      <c r="F410">
        <v>0</v>
      </c>
      <c r="G410">
        <v>0</v>
      </c>
      <c r="O410" t="s">
        <v>2004</v>
      </c>
      <c r="P410" t="s">
        <v>2004</v>
      </c>
      <c r="Q410" t="b">
        <v>0</v>
      </c>
      <c r="R410">
        <v>0</v>
      </c>
      <c r="T410" t="e">
        <v>#VALUE!</v>
      </c>
      <c r="U410" s="67" t="e">
        <v>#VALUE!</v>
      </c>
      <c r="V410" s="69" t="e">
        <v>#VALUE!</v>
      </c>
    </row>
    <row r="411" spans="6:22" x14ac:dyDescent="0.25">
      <c r="F411">
        <v>0</v>
      </c>
      <c r="G411">
        <v>0</v>
      </c>
      <c r="O411" t="s">
        <v>2004</v>
      </c>
      <c r="P411" t="s">
        <v>2004</v>
      </c>
      <c r="Q411" t="b">
        <v>0</v>
      </c>
      <c r="R411">
        <v>0</v>
      </c>
      <c r="T411" t="e">
        <v>#VALUE!</v>
      </c>
      <c r="U411" s="67" t="e">
        <v>#VALUE!</v>
      </c>
      <c r="V411" s="69" t="e">
        <v>#VALUE!</v>
      </c>
    </row>
    <row r="412" spans="6:22" x14ac:dyDescent="0.25">
      <c r="F412">
        <v>0</v>
      </c>
      <c r="G412">
        <v>0</v>
      </c>
      <c r="O412" t="s">
        <v>2004</v>
      </c>
      <c r="P412" t="s">
        <v>2004</v>
      </c>
      <c r="Q412" t="b">
        <v>0</v>
      </c>
      <c r="R412">
        <v>0</v>
      </c>
      <c r="T412" t="e">
        <v>#VALUE!</v>
      </c>
      <c r="U412" s="67" t="e">
        <v>#VALUE!</v>
      </c>
      <c r="V412" s="69" t="e">
        <v>#VALUE!</v>
      </c>
    </row>
    <row r="413" spans="6:22" x14ac:dyDescent="0.25">
      <c r="F413">
        <v>0</v>
      </c>
      <c r="G413">
        <v>0</v>
      </c>
      <c r="O413" t="s">
        <v>2004</v>
      </c>
      <c r="P413" t="s">
        <v>2004</v>
      </c>
      <c r="Q413" t="b">
        <v>0</v>
      </c>
      <c r="R413">
        <v>0</v>
      </c>
      <c r="T413" t="e">
        <v>#VALUE!</v>
      </c>
      <c r="U413" s="67" t="e">
        <v>#VALUE!</v>
      </c>
      <c r="V413" s="69" t="e">
        <v>#VALUE!</v>
      </c>
    </row>
    <row r="414" spans="6:22" x14ac:dyDescent="0.25">
      <c r="F414">
        <v>0</v>
      </c>
      <c r="G414">
        <v>0</v>
      </c>
      <c r="O414" t="s">
        <v>2004</v>
      </c>
      <c r="P414" t="s">
        <v>2004</v>
      </c>
      <c r="Q414" t="b">
        <v>0</v>
      </c>
      <c r="R414">
        <v>0</v>
      </c>
      <c r="T414" t="e">
        <v>#VALUE!</v>
      </c>
      <c r="U414" s="67" t="e">
        <v>#VALUE!</v>
      </c>
      <c r="V414" s="69" t="e">
        <v>#VALUE!</v>
      </c>
    </row>
    <row r="415" spans="6:22" x14ac:dyDescent="0.25">
      <c r="F415">
        <v>0</v>
      </c>
      <c r="G415">
        <v>0</v>
      </c>
      <c r="O415" t="s">
        <v>2004</v>
      </c>
      <c r="P415" t="s">
        <v>2004</v>
      </c>
      <c r="Q415" t="b">
        <v>0</v>
      </c>
      <c r="R415">
        <v>0</v>
      </c>
      <c r="T415" t="e">
        <v>#VALUE!</v>
      </c>
      <c r="U415" s="67" t="e">
        <v>#VALUE!</v>
      </c>
      <c r="V415" s="69" t="e">
        <v>#VALUE!</v>
      </c>
    </row>
    <row r="416" spans="6:22" x14ac:dyDescent="0.25">
      <c r="F416">
        <v>0</v>
      </c>
      <c r="G416">
        <v>0</v>
      </c>
      <c r="O416" t="s">
        <v>2004</v>
      </c>
      <c r="P416" t="s">
        <v>2004</v>
      </c>
      <c r="Q416" t="b">
        <v>0</v>
      </c>
      <c r="R416">
        <v>0</v>
      </c>
      <c r="T416" t="e">
        <v>#VALUE!</v>
      </c>
      <c r="U416" s="67" t="e">
        <v>#VALUE!</v>
      </c>
      <c r="V416" s="69" t="e">
        <v>#VALUE!</v>
      </c>
    </row>
    <row r="417" spans="6:22" x14ac:dyDescent="0.25">
      <c r="F417">
        <v>0</v>
      </c>
      <c r="G417">
        <v>0</v>
      </c>
      <c r="O417" t="s">
        <v>2004</v>
      </c>
      <c r="P417" t="s">
        <v>2004</v>
      </c>
      <c r="Q417" t="b">
        <v>0</v>
      </c>
      <c r="R417">
        <v>0</v>
      </c>
      <c r="T417" t="e">
        <v>#VALUE!</v>
      </c>
      <c r="U417" s="67" t="e">
        <v>#VALUE!</v>
      </c>
      <c r="V417" s="69" t="e">
        <v>#VALUE!</v>
      </c>
    </row>
    <row r="418" spans="6:22" x14ac:dyDescent="0.25">
      <c r="F418">
        <v>0</v>
      </c>
      <c r="G418">
        <v>0</v>
      </c>
      <c r="O418" t="s">
        <v>2004</v>
      </c>
      <c r="P418" t="s">
        <v>2004</v>
      </c>
      <c r="Q418" t="b">
        <v>0</v>
      </c>
      <c r="R418">
        <v>0</v>
      </c>
      <c r="T418" t="e">
        <v>#VALUE!</v>
      </c>
      <c r="U418" s="67" t="e">
        <v>#VALUE!</v>
      </c>
      <c r="V418" s="69" t="e">
        <v>#VALUE!</v>
      </c>
    </row>
    <row r="419" spans="6:22" x14ac:dyDescent="0.25">
      <c r="F419">
        <v>0</v>
      </c>
      <c r="G419">
        <v>0</v>
      </c>
      <c r="O419" t="s">
        <v>2004</v>
      </c>
      <c r="P419" t="s">
        <v>2004</v>
      </c>
      <c r="Q419" t="b">
        <v>0</v>
      </c>
      <c r="R419">
        <v>0</v>
      </c>
      <c r="T419" t="e">
        <v>#VALUE!</v>
      </c>
      <c r="U419" s="67" t="e">
        <v>#VALUE!</v>
      </c>
      <c r="V419" s="69" t="e">
        <v>#VALUE!</v>
      </c>
    </row>
    <row r="420" spans="6:22" x14ac:dyDescent="0.25">
      <c r="F420">
        <v>0</v>
      </c>
      <c r="G420">
        <v>0</v>
      </c>
      <c r="O420" t="s">
        <v>2004</v>
      </c>
      <c r="P420" t="s">
        <v>2004</v>
      </c>
      <c r="Q420" t="b">
        <v>0</v>
      </c>
      <c r="R420">
        <v>0</v>
      </c>
      <c r="T420" t="e">
        <v>#VALUE!</v>
      </c>
      <c r="U420" s="67" t="e">
        <v>#VALUE!</v>
      </c>
      <c r="V420" s="69" t="e">
        <v>#VALUE!</v>
      </c>
    </row>
    <row r="421" spans="6:22" x14ac:dyDescent="0.25">
      <c r="F421">
        <v>0</v>
      </c>
      <c r="G421">
        <v>0</v>
      </c>
      <c r="O421" t="s">
        <v>2004</v>
      </c>
      <c r="P421" t="s">
        <v>2004</v>
      </c>
      <c r="Q421" t="b">
        <v>0</v>
      </c>
      <c r="R421">
        <v>0</v>
      </c>
      <c r="T421" t="e">
        <v>#VALUE!</v>
      </c>
      <c r="U421" s="67" t="e">
        <v>#VALUE!</v>
      </c>
      <c r="V421" s="69" t="e">
        <v>#VALUE!</v>
      </c>
    </row>
    <row r="422" spans="6:22" x14ac:dyDescent="0.25">
      <c r="F422">
        <v>0</v>
      </c>
      <c r="G422">
        <v>0</v>
      </c>
      <c r="O422" t="s">
        <v>2004</v>
      </c>
      <c r="P422" t="s">
        <v>2004</v>
      </c>
      <c r="Q422" t="b">
        <v>0</v>
      </c>
      <c r="R422">
        <v>0</v>
      </c>
      <c r="T422" t="e">
        <v>#VALUE!</v>
      </c>
      <c r="U422" s="67" t="e">
        <v>#VALUE!</v>
      </c>
      <c r="V422" s="69" t="e">
        <v>#VALUE!</v>
      </c>
    </row>
    <row r="423" spans="6:22" x14ac:dyDescent="0.25">
      <c r="F423">
        <v>0</v>
      </c>
      <c r="G423">
        <v>0</v>
      </c>
      <c r="O423" t="s">
        <v>2004</v>
      </c>
      <c r="P423" t="s">
        <v>2004</v>
      </c>
      <c r="Q423" t="b">
        <v>0</v>
      </c>
      <c r="R423">
        <v>0</v>
      </c>
      <c r="T423" t="e">
        <v>#VALUE!</v>
      </c>
      <c r="U423" s="67" t="e">
        <v>#VALUE!</v>
      </c>
      <c r="V423" s="69" t="e">
        <v>#VALUE!</v>
      </c>
    </row>
    <row r="424" spans="6:22" x14ac:dyDescent="0.25">
      <c r="F424">
        <v>0</v>
      </c>
      <c r="G424">
        <v>0</v>
      </c>
      <c r="O424" t="s">
        <v>2004</v>
      </c>
      <c r="P424" t="s">
        <v>2004</v>
      </c>
      <c r="Q424" t="b">
        <v>0</v>
      </c>
      <c r="R424">
        <v>0</v>
      </c>
      <c r="T424" t="e">
        <v>#VALUE!</v>
      </c>
      <c r="U424" s="67" t="e">
        <v>#VALUE!</v>
      </c>
      <c r="V424" s="69" t="e">
        <v>#VALUE!</v>
      </c>
    </row>
    <row r="425" spans="6:22" x14ac:dyDescent="0.25">
      <c r="F425">
        <v>0</v>
      </c>
      <c r="G425">
        <v>0</v>
      </c>
      <c r="O425" t="s">
        <v>2004</v>
      </c>
      <c r="P425" t="s">
        <v>2004</v>
      </c>
      <c r="Q425" t="b">
        <v>0</v>
      </c>
      <c r="R425">
        <v>0</v>
      </c>
      <c r="T425" t="e">
        <v>#VALUE!</v>
      </c>
      <c r="U425" s="67" t="e">
        <v>#VALUE!</v>
      </c>
      <c r="V425" s="69" t="e">
        <v>#VALUE!</v>
      </c>
    </row>
    <row r="426" spans="6:22" x14ac:dyDescent="0.25">
      <c r="F426">
        <v>0</v>
      </c>
      <c r="G426">
        <v>0</v>
      </c>
      <c r="O426" t="s">
        <v>2004</v>
      </c>
      <c r="P426" t="s">
        <v>2004</v>
      </c>
      <c r="Q426" t="b">
        <v>0</v>
      </c>
      <c r="R426">
        <v>0</v>
      </c>
      <c r="T426" t="e">
        <v>#VALUE!</v>
      </c>
      <c r="U426" s="67" t="e">
        <v>#VALUE!</v>
      </c>
      <c r="V426" s="69" t="e">
        <v>#VALUE!</v>
      </c>
    </row>
    <row r="427" spans="6:22" x14ac:dyDescent="0.25">
      <c r="F427">
        <v>0</v>
      </c>
      <c r="G427">
        <v>0</v>
      </c>
      <c r="O427" t="s">
        <v>2004</v>
      </c>
      <c r="P427" t="s">
        <v>2004</v>
      </c>
      <c r="Q427" t="b">
        <v>0</v>
      </c>
      <c r="R427">
        <v>0</v>
      </c>
      <c r="T427" t="e">
        <v>#VALUE!</v>
      </c>
      <c r="U427" s="67" t="e">
        <v>#VALUE!</v>
      </c>
      <c r="V427" s="69" t="e">
        <v>#VALUE!</v>
      </c>
    </row>
    <row r="428" spans="6:22" x14ac:dyDescent="0.25">
      <c r="F428">
        <v>0</v>
      </c>
      <c r="G428">
        <v>0</v>
      </c>
      <c r="O428" t="s">
        <v>2004</v>
      </c>
      <c r="P428" t="s">
        <v>2004</v>
      </c>
      <c r="Q428" t="b">
        <v>0</v>
      </c>
      <c r="R428">
        <v>0</v>
      </c>
      <c r="T428" t="e">
        <v>#VALUE!</v>
      </c>
      <c r="U428" s="67" t="e">
        <v>#VALUE!</v>
      </c>
      <c r="V428" s="69" t="e">
        <v>#VALUE!</v>
      </c>
    </row>
    <row r="429" spans="6:22" x14ac:dyDescent="0.25">
      <c r="F429">
        <v>0</v>
      </c>
      <c r="G429">
        <v>0</v>
      </c>
      <c r="O429" t="s">
        <v>2004</v>
      </c>
      <c r="P429" t="s">
        <v>2004</v>
      </c>
      <c r="Q429" t="b">
        <v>0</v>
      </c>
      <c r="R429">
        <v>0</v>
      </c>
      <c r="T429" t="e">
        <v>#VALUE!</v>
      </c>
      <c r="U429" s="67" t="e">
        <v>#VALUE!</v>
      </c>
      <c r="V429" s="69" t="e">
        <v>#VALUE!</v>
      </c>
    </row>
    <row r="430" spans="6:22" x14ac:dyDescent="0.25">
      <c r="F430">
        <v>0</v>
      </c>
      <c r="G430">
        <v>0</v>
      </c>
      <c r="O430" t="s">
        <v>2004</v>
      </c>
      <c r="P430" t="s">
        <v>2004</v>
      </c>
      <c r="Q430" t="b">
        <v>0</v>
      </c>
      <c r="R430">
        <v>0</v>
      </c>
      <c r="T430" t="e">
        <v>#VALUE!</v>
      </c>
      <c r="U430" s="67" t="e">
        <v>#VALUE!</v>
      </c>
      <c r="V430" s="69" t="e">
        <v>#VALUE!</v>
      </c>
    </row>
    <row r="431" spans="6:22" x14ac:dyDescent="0.25">
      <c r="F431">
        <v>0</v>
      </c>
      <c r="G431">
        <v>0</v>
      </c>
      <c r="O431" t="s">
        <v>2004</v>
      </c>
      <c r="P431" t="s">
        <v>2004</v>
      </c>
      <c r="Q431" t="b">
        <v>0</v>
      </c>
      <c r="R431">
        <v>0</v>
      </c>
      <c r="T431" t="e">
        <v>#VALUE!</v>
      </c>
      <c r="U431" s="67" t="e">
        <v>#VALUE!</v>
      </c>
      <c r="V431" s="69" t="e">
        <v>#VALUE!</v>
      </c>
    </row>
    <row r="432" spans="6:22" x14ac:dyDescent="0.25">
      <c r="F432">
        <v>0</v>
      </c>
      <c r="G432">
        <v>0</v>
      </c>
      <c r="O432" t="s">
        <v>2004</v>
      </c>
      <c r="P432" t="s">
        <v>2004</v>
      </c>
      <c r="Q432" t="b">
        <v>0</v>
      </c>
      <c r="R432">
        <v>0</v>
      </c>
      <c r="T432" t="e">
        <v>#VALUE!</v>
      </c>
      <c r="U432" s="67" t="e">
        <v>#VALUE!</v>
      </c>
      <c r="V432" s="69" t="e">
        <v>#VALUE!</v>
      </c>
    </row>
    <row r="433" spans="6:22" x14ac:dyDescent="0.25">
      <c r="F433">
        <v>0</v>
      </c>
      <c r="G433">
        <v>0</v>
      </c>
      <c r="O433" t="s">
        <v>2004</v>
      </c>
      <c r="P433" t="s">
        <v>2004</v>
      </c>
      <c r="Q433" t="b">
        <v>0</v>
      </c>
      <c r="R433">
        <v>0</v>
      </c>
      <c r="T433" t="e">
        <v>#VALUE!</v>
      </c>
      <c r="U433" s="67" t="e">
        <v>#VALUE!</v>
      </c>
      <c r="V433" s="69" t="e">
        <v>#VALUE!</v>
      </c>
    </row>
    <row r="434" spans="6:22" x14ac:dyDescent="0.25">
      <c r="F434">
        <v>0</v>
      </c>
      <c r="G434">
        <v>0</v>
      </c>
      <c r="O434" t="s">
        <v>2004</v>
      </c>
      <c r="P434" t="s">
        <v>2004</v>
      </c>
      <c r="Q434" t="b">
        <v>0</v>
      </c>
      <c r="R434">
        <v>0</v>
      </c>
      <c r="T434" t="e">
        <v>#VALUE!</v>
      </c>
      <c r="U434" s="67" t="e">
        <v>#VALUE!</v>
      </c>
      <c r="V434" s="69" t="e">
        <v>#VALUE!</v>
      </c>
    </row>
    <row r="435" spans="6:22" x14ac:dyDescent="0.25">
      <c r="F435">
        <v>0</v>
      </c>
      <c r="G435">
        <v>0</v>
      </c>
      <c r="O435" t="s">
        <v>2004</v>
      </c>
      <c r="P435" t="s">
        <v>2004</v>
      </c>
      <c r="Q435" t="b">
        <v>0</v>
      </c>
      <c r="R435">
        <v>0</v>
      </c>
      <c r="T435" t="e">
        <v>#VALUE!</v>
      </c>
      <c r="U435" s="67" t="e">
        <v>#VALUE!</v>
      </c>
      <c r="V435" s="69" t="e">
        <v>#VALUE!</v>
      </c>
    </row>
    <row r="436" spans="6:22" x14ac:dyDescent="0.25">
      <c r="F436">
        <v>0</v>
      </c>
      <c r="G436">
        <v>0</v>
      </c>
      <c r="O436" t="s">
        <v>2004</v>
      </c>
      <c r="P436" t="s">
        <v>2004</v>
      </c>
      <c r="Q436" t="b">
        <v>0</v>
      </c>
      <c r="R436">
        <v>0</v>
      </c>
      <c r="T436" t="e">
        <v>#VALUE!</v>
      </c>
      <c r="U436" s="67" t="e">
        <v>#VALUE!</v>
      </c>
      <c r="V436" s="69" t="e">
        <v>#VALUE!</v>
      </c>
    </row>
    <row r="437" spans="6:22" x14ac:dyDescent="0.25">
      <c r="F437">
        <v>0</v>
      </c>
      <c r="G437">
        <v>0</v>
      </c>
      <c r="O437" t="s">
        <v>2004</v>
      </c>
      <c r="P437" t="s">
        <v>2004</v>
      </c>
      <c r="Q437" t="b">
        <v>0</v>
      </c>
      <c r="R437">
        <v>0</v>
      </c>
      <c r="T437" t="e">
        <v>#VALUE!</v>
      </c>
      <c r="U437" s="67" t="e">
        <v>#VALUE!</v>
      </c>
      <c r="V437" s="69" t="e">
        <v>#VALUE!</v>
      </c>
    </row>
    <row r="438" spans="6:22" x14ac:dyDescent="0.25">
      <c r="F438">
        <v>0</v>
      </c>
      <c r="G438">
        <v>0</v>
      </c>
      <c r="O438" t="s">
        <v>2004</v>
      </c>
      <c r="P438" t="s">
        <v>2004</v>
      </c>
      <c r="Q438" t="b">
        <v>0</v>
      </c>
      <c r="R438">
        <v>0</v>
      </c>
      <c r="T438" t="e">
        <v>#VALUE!</v>
      </c>
      <c r="U438" s="67" t="e">
        <v>#VALUE!</v>
      </c>
      <c r="V438" s="69" t="e">
        <v>#VALUE!</v>
      </c>
    </row>
    <row r="439" spans="6:22" x14ac:dyDescent="0.25">
      <c r="F439">
        <v>0</v>
      </c>
      <c r="G439">
        <v>0</v>
      </c>
      <c r="O439" t="s">
        <v>2004</v>
      </c>
      <c r="P439" t="s">
        <v>2004</v>
      </c>
      <c r="Q439" t="b">
        <v>0</v>
      </c>
      <c r="R439">
        <v>0</v>
      </c>
      <c r="T439" t="e">
        <v>#VALUE!</v>
      </c>
      <c r="U439" s="67" t="e">
        <v>#VALUE!</v>
      </c>
      <c r="V439" s="69" t="e">
        <v>#VALUE!</v>
      </c>
    </row>
    <row r="440" spans="6:22" x14ac:dyDescent="0.25">
      <c r="F440">
        <v>0</v>
      </c>
      <c r="G440">
        <v>0</v>
      </c>
      <c r="O440" t="s">
        <v>2004</v>
      </c>
      <c r="P440" t="s">
        <v>2004</v>
      </c>
      <c r="Q440" t="b">
        <v>0</v>
      </c>
      <c r="R440">
        <v>0</v>
      </c>
      <c r="T440" t="e">
        <v>#VALUE!</v>
      </c>
      <c r="U440" s="67" t="e">
        <v>#VALUE!</v>
      </c>
      <c r="V440" s="69" t="e">
        <v>#VALUE!</v>
      </c>
    </row>
    <row r="441" spans="6:22" x14ac:dyDescent="0.25">
      <c r="F441">
        <v>0</v>
      </c>
      <c r="G441">
        <v>0</v>
      </c>
      <c r="O441" t="s">
        <v>2004</v>
      </c>
      <c r="P441" t="s">
        <v>2004</v>
      </c>
      <c r="Q441" t="b">
        <v>0</v>
      </c>
      <c r="R441">
        <v>0</v>
      </c>
      <c r="T441" t="e">
        <v>#VALUE!</v>
      </c>
      <c r="U441" s="67" t="e">
        <v>#VALUE!</v>
      </c>
      <c r="V441" s="69" t="e">
        <v>#VALUE!</v>
      </c>
    </row>
    <row r="442" spans="6:22" x14ac:dyDescent="0.25">
      <c r="F442">
        <v>0</v>
      </c>
      <c r="G442">
        <v>0</v>
      </c>
      <c r="O442" t="s">
        <v>2004</v>
      </c>
      <c r="P442" t="s">
        <v>2004</v>
      </c>
      <c r="Q442" t="b">
        <v>0</v>
      </c>
      <c r="R442">
        <v>0</v>
      </c>
      <c r="T442" t="e">
        <v>#VALUE!</v>
      </c>
      <c r="U442" s="67" t="e">
        <v>#VALUE!</v>
      </c>
      <c r="V442" s="69" t="e">
        <v>#VALUE!</v>
      </c>
    </row>
    <row r="443" spans="6:22" x14ac:dyDescent="0.25">
      <c r="F443">
        <v>0</v>
      </c>
      <c r="G443">
        <v>0</v>
      </c>
      <c r="O443" t="s">
        <v>2004</v>
      </c>
      <c r="P443" t="s">
        <v>2004</v>
      </c>
      <c r="Q443" t="b">
        <v>0</v>
      </c>
      <c r="R443">
        <v>0</v>
      </c>
      <c r="T443" t="e">
        <v>#VALUE!</v>
      </c>
      <c r="U443" s="67" t="e">
        <v>#VALUE!</v>
      </c>
      <c r="V443" s="69" t="e">
        <v>#VALUE!</v>
      </c>
    </row>
    <row r="444" spans="6:22" x14ac:dyDescent="0.25">
      <c r="F444">
        <v>0</v>
      </c>
      <c r="G444">
        <v>0</v>
      </c>
      <c r="O444" t="s">
        <v>2004</v>
      </c>
      <c r="P444" t="s">
        <v>2004</v>
      </c>
      <c r="Q444" t="b">
        <v>0</v>
      </c>
      <c r="R444">
        <v>0</v>
      </c>
      <c r="T444" t="e">
        <v>#VALUE!</v>
      </c>
      <c r="U444" s="67" t="e">
        <v>#VALUE!</v>
      </c>
      <c r="V444" s="69" t="e">
        <v>#VALUE!</v>
      </c>
    </row>
    <row r="445" spans="6:22" x14ac:dyDescent="0.25">
      <c r="F445">
        <v>0</v>
      </c>
      <c r="G445">
        <v>0</v>
      </c>
      <c r="O445" t="s">
        <v>2004</v>
      </c>
      <c r="P445" t="s">
        <v>2004</v>
      </c>
      <c r="Q445" t="b">
        <v>0</v>
      </c>
      <c r="R445">
        <v>0</v>
      </c>
      <c r="T445" t="e">
        <v>#VALUE!</v>
      </c>
      <c r="U445" s="67" t="e">
        <v>#VALUE!</v>
      </c>
      <c r="V445" s="69" t="e">
        <v>#VALUE!</v>
      </c>
    </row>
    <row r="446" spans="6:22" x14ac:dyDescent="0.25">
      <c r="F446">
        <v>0</v>
      </c>
      <c r="G446">
        <v>0</v>
      </c>
      <c r="O446" t="s">
        <v>2004</v>
      </c>
      <c r="P446" t="s">
        <v>2004</v>
      </c>
      <c r="Q446" t="b">
        <v>0</v>
      </c>
      <c r="R446">
        <v>0</v>
      </c>
      <c r="T446" t="e">
        <v>#VALUE!</v>
      </c>
      <c r="U446" s="67" t="e">
        <v>#VALUE!</v>
      </c>
      <c r="V446" s="69" t="e">
        <v>#VALUE!</v>
      </c>
    </row>
    <row r="447" spans="6:22" x14ac:dyDescent="0.25">
      <c r="F447">
        <v>0</v>
      </c>
      <c r="G447">
        <v>0</v>
      </c>
      <c r="O447" t="s">
        <v>2004</v>
      </c>
      <c r="P447" t="s">
        <v>2004</v>
      </c>
      <c r="Q447" t="b">
        <v>0</v>
      </c>
      <c r="R447">
        <v>0</v>
      </c>
      <c r="T447" t="e">
        <v>#VALUE!</v>
      </c>
      <c r="U447" s="67" t="e">
        <v>#VALUE!</v>
      </c>
      <c r="V447" s="69" t="e">
        <v>#VALUE!</v>
      </c>
    </row>
    <row r="448" spans="6:22" x14ac:dyDescent="0.25">
      <c r="F448">
        <v>0</v>
      </c>
      <c r="G448">
        <v>0</v>
      </c>
      <c r="O448" t="s">
        <v>2004</v>
      </c>
      <c r="P448" t="s">
        <v>2004</v>
      </c>
      <c r="Q448" t="b">
        <v>0</v>
      </c>
      <c r="R448">
        <v>0</v>
      </c>
      <c r="T448" t="e">
        <v>#VALUE!</v>
      </c>
      <c r="U448" s="67" t="e">
        <v>#VALUE!</v>
      </c>
      <c r="V448" s="69" t="e">
        <v>#VALUE!</v>
      </c>
    </row>
    <row r="449" spans="6:22" x14ac:dyDescent="0.25">
      <c r="F449">
        <v>0</v>
      </c>
      <c r="G449">
        <v>0</v>
      </c>
      <c r="O449" t="s">
        <v>2004</v>
      </c>
      <c r="P449" t="s">
        <v>2004</v>
      </c>
      <c r="Q449" t="b">
        <v>0</v>
      </c>
      <c r="R449">
        <v>0</v>
      </c>
      <c r="T449" t="e">
        <v>#VALUE!</v>
      </c>
      <c r="U449" s="67" t="e">
        <v>#VALUE!</v>
      </c>
      <c r="V449" s="69" t="e">
        <v>#VALUE!</v>
      </c>
    </row>
    <row r="450" spans="6:22" x14ac:dyDescent="0.25">
      <c r="F450">
        <v>0</v>
      </c>
      <c r="G450">
        <v>0</v>
      </c>
      <c r="O450" t="s">
        <v>2004</v>
      </c>
      <c r="P450" t="s">
        <v>2004</v>
      </c>
      <c r="Q450" t="b">
        <v>0</v>
      </c>
      <c r="R450">
        <v>0</v>
      </c>
      <c r="T450" t="e">
        <v>#VALUE!</v>
      </c>
      <c r="U450" s="67" t="e">
        <v>#VALUE!</v>
      </c>
      <c r="V450" s="69" t="e">
        <v>#VALUE!</v>
      </c>
    </row>
    <row r="451" spans="6:22" x14ac:dyDescent="0.25">
      <c r="F451">
        <v>0</v>
      </c>
      <c r="G451">
        <v>0</v>
      </c>
      <c r="O451" t="s">
        <v>2004</v>
      </c>
      <c r="P451" t="s">
        <v>2004</v>
      </c>
      <c r="Q451" t="b">
        <v>0</v>
      </c>
      <c r="R451">
        <v>0</v>
      </c>
      <c r="T451" t="e">
        <v>#VALUE!</v>
      </c>
      <c r="U451" s="67" t="e">
        <v>#VALUE!</v>
      </c>
      <c r="V451" s="69" t="e">
        <v>#VALUE!</v>
      </c>
    </row>
    <row r="452" spans="6:22" x14ac:dyDescent="0.25">
      <c r="F452">
        <v>0</v>
      </c>
      <c r="G452">
        <v>0</v>
      </c>
      <c r="O452" t="s">
        <v>2004</v>
      </c>
      <c r="P452" t="s">
        <v>2004</v>
      </c>
      <c r="Q452" t="b">
        <v>0</v>
      </c>
      <c r="R452">
        <v>0</v>
      </c>
      <c r="T452" t="e">
        <v>#VALUE!</v>
      </c>
      <c r="U452" s="67" t="e">
        <v>#VALUE!</v>
      </c>
      <c r="V452" s="69" t="e">
        <v>#VALUE!</v>
      </c>
    </row>
    <row r="453" spans="6:22" x14ac:dyDescent="0.25">
      <c r="F453">
        <v>0</v>
      </c>
      <c r="G453">
        <v>0</v>
      </c>
      <c r="O453" t="s">
        <v>2004</v>
      </c>
      <c r="P453" t="s">
        <v>2004</v>
      </c>
      <c r="Q453" t="b">
        <v>0</v>
      </c>
      <c r="R453">
        <v>0</v>
      </c>
      <c r="T453" t="e">
        <v>#VALUE!</v>
      </c>
      <c r="U453" s="67" t="e">
        <v>#VALUE!</v>
      </c>
      <c r="V453" s="69" t="e">
        <v>#VALUE!</v>
      </c>
    </row>
    <row r="454" spans="6:22" x14ac:dyDescent="0.25">
      <c r="F454">
        <v>0</v>
      </c>
      <c r="G454">
        <v>0</v>
      </c>
      <c r="O454" t="s">
        <v>2004</v>
      </c>
      <c r="P454" t="s">
        <v>2004</v>
      </c>
      <c r="Q454" t="b">
        <v>0</v>
      </c>
      <c r="R454">
        <v>0</v>
      </c>
      <c r="T454" t="e">
        <v>#VALUE!</v>
      </c>
      <c r="U454" s="67" t="e">
        <v>#VALUE!</v>
      </c>
      <c r="V454" s="69" t="e">
        <v>#VALUE!</v>
      </c>
    </row>
    <row r="455" spans="6:22" x14ac:dyDescent="0.25">
      <c r="F455">
        <v>0</v>
      </c>
      <c r="G455">
        <v>0</v>
      </c>
      <c r="O455" t="s">
        <v>2004</v>
      </c>
      <c r="P455" t="s">
        <v>2004</v>
      </c>
      <c r="Q455" t="b">
        <v>0</v>
      </c>
      <c r="R455">
        <v>0</v>
      </c>
      <c r="T455" t="e">
        <v>#VALUE!</v>
      </c>
      <c r="U455" s="67" t="e">
        <v>#VALUE!</v>
      </c>
      <c r="V455" s="69" t="e">
        <v>#VALUE!</v>
      </c>
    </row>
    <row r="456" spans="6:22" x14ac:dyDescent="0.25">
      <c r="F456">
        <v>0</v>
      </c>
      <c r="G456">
        <v>0</v>
      </c>
      <c r="O456" t="s">
        <v>2004</v>
      </c>
      <c r="P456" t="s">
        <v>2004</v>
      </c>
      <c r="Q456" t="b">
        <v>0</v>
      </c>
      <c r="R456">
        <v>0</v>
      </c>
      <c r="T456" t="e">
        <v>#VALUE!</v>
      </c>
      <c r="U456" s="67" t="e">
        <v>#VALUE!</v>
      </c>
      <c r="V456" s="69" t="e">
        <v>#VALUE!</v>
      </c>
    </row>
    <row r="457" spans="6:22" x14ac:dyDescent="0.25">
      <c r="F457">
        <v>0</v>
      </c>
      <c r="G457">
        <v>0</v>
      </c>
      <c r="O457" t="s">
        <v>2004</v>
      </c>
      <c r="P457" t="s">
        <v>2004</v>
      </c>
      <c r="Q457" t="b">
        <v>0</v>
      </c>
      <c r="R457">
        <v>0</v>
      </c>
      <c r="T457" t="e">
        <v>#VALUE!</v>
      </c>
      <c r="U457" s="67" t="e">
        <v>#VALUE!</v>
      </c>
      <c r="V457" s="69" t="e">
        <v>#VALUE!</v>
      </c>
    </row>
    <row r="458" spans="6:22" x14ac:dyDescent="0.25">
      <c r="F458">
        <v>0</v>
      </c>
      <c r="G458">
        <v>0</v>
      </c>
      <c r="O458" t="s">
        <v>2004</v>
      </c>
      <c r="P458" t="s">
        <v>2004</v>
      </c>
      <c r="Q458" t="b">
        <v>0</v>
      </c>
      <c r="R458">
        <v>0</v>
      </c>
      <c r="T458" t="e">
        <v>#VALUE!</v>
      </c>
      <c r="U458" s="67" t="e">
        <v>#VALUE!</v>
      </c>
      <c r="V458" s="69" t="e">
        <v>#VALUE!</v>
      </c>
    </row>
    <row r="459" spans="6:22" x14ac:dyDescent="0.25">
      <c r="F459">
        <v>0</v>
      </c>
      <c r="G459">
        <v>0</v>
      </c>
      <c r="O459" t="s">
        <v>2004</v>
      </c>
      <c r="P459" t="s">
        <v>2004</v>
      </c>
      <c r="Q459" t="b">
        <v>0</v>
      </c>
      <c r="R459">
        <v>0</v>
      </c>
      <c r="T459" t="e">
        <v>#VALUE!</v>
      </c>
      <c r="U459" s="67" t="e">
        <v>#VALUE!</v>
      </c>
      <c r="V459" s="69" t="e">
        <v>#VALUE!</v>
      </c>
    </row>
    <row r="460" spans="6:22" x14ac:dyDescent="0.25">
      <c r="F460">
        <v>0</v>
      </c>
      <c r="G460">
        <v>0</v>
      </c>
      <c r="O460" t="s">
        <v>2004</v>
      </c>
      <c r="P460" t="s">
        <v>2004</v>
      </c>
      <c r="Q460" t="b">
        <v>0</v>
      </c>
      <c r="R460">
        <v>0</v>
      </c>
      <c r="T460" t="e">
        <v>#VALUE!</v>
      </c>
      <c r="U460" s="67" t="e">
        <v>#VALUE!</v>
      </c>
      <c r="V460" s="69" t="e">
        <v>#VALUE!</v>
      </c>
    </row>
    <row r="461" spans="6:22" x14ac:dyDescent="0.25">
      <c r="F461">
        <v>0</v>
      </c>
      <c r="G461">
        <v>0</v>
      </c>
      <c r="O461" t="s">
        <v>2004</v>
      </c>
      <c r="P461" t="s">
        <v>2004</v>
      </c>
      <c r="Q461" t="b">
        <v>0</v>
      </c>
      <c r="R461">
        <v>0</v>
      </c>
      <c r="T461" t="e">
        <v>#VALUE!</v>
      </c>
      <c r="U461" s="67" t="e">
        <v>#VALUE!</v>
      </c>
      <c r="V461" s="69" t="e">
        <v>#VALUE!</v>
      </c>
    </row>
    <row r="462" spans="6:22" x14ac:dyDescent="0.25">
      <c r="F462">
        <v>0</v>
      </c>
      <c r="G462">
        <v>0</v>
      </c>
      <c r="O462" t="s">
        <v>2004</v>
      </c>
      <c r="P462" t="s">
        <v>2004</v>
      </c>
      <c r="Q462" t="b">
        <v>0</v>
      </c>
      <c r="R462">
        <v>0</v>
      </c>
      <c r="T462" t="e">
        <v>#VALUE!</v>
      </c>
      <c r="U462" s="67" t="e">
        <v>#VALUE!</v>
      </c>
      <c r="V462" s="69" t="e">
        <v>#VALUE!</v>
      </c>
    </row>
    <row r="463" spans="6:22" x14ac:dyDescent="0.25">
      <c r="F463">
        <v>0</v>
      </c>
      <c r="G463">
        <v>0</v>
      </c>
      <c r="O463" t="s">
        <v>2004</v>
      </c>
      <c r="P463" t="s">
        <v>2004</v>
      </c>
      <c r="Q463" t="b">
        <v>0</v>
      </c>
      <c r="R463">
        <v>0</v>
      </c>
      <c r="T463" t="e">
        <v>#VALUE!</v>
      </c>
      <c r="U463" s="67" t="e">
        <v>#VALUE!</v>
      </c>
      <c r="V463" s="69" t="e">
        <v>#VALUE!</v>
      </c>
    </row>
    <row r="464" spans="6:22" x14ac:dyDescent="0.25">
      <c r="F464">
        <v>0</v>
      </c>
      <c r="G464">
        <v>0</v>
      </c>
      <c r="O464" t="s">
        <v>2004</v>
      </c>
      <c r="P464" t="s">
        <v>2004</v>
      </c>
      <c r="Q464" t="b">
        <v>0</v>
      </c>
      <c r="R464">
        <v>0</v>
      </c>
      <c r="T464" t="e">
        <v>#VALUE!</v>
      </c>
      <c r="U464" s="67" t="e">
        <v>#VALUE!</v>
      </c>
      <c r="V464" s="69" t="e">
        <v>#VALUE!</v>
      </c>
    </row>
    <row r="465" spans="6:22" x14ac:dyDescent="0.25">
      <c r="F465">
        <v>0</v>
      </c>
      <c r="G465">
        <v>0</v>
      </c>
      <c r="O465" t="s">
        <v>2004</v>
      </c>
      <c r="P465" t="s">
        <v>2004</v>
      </c>
      <c r="Q465" t="b">
        <v>0</v>
      </c>
      <c r="R465">
        <v>0</v>
      </c>
      <c r="T465" t="e">
        <v>#VALUE!</v>
      </c>
      <c r="U465" s="67" t="e">
        <v>#VALUE!</v>
      </c>
      <c r="V465" s="69" t="e">
        <v>#VALUE!</v>
      </c>
    </row>
    <row r="466" spans="6:22" x14ac:dyDescent="0.25">
      <c r="F466">
        <v>0</v>
      </c>
      <c r="G466">
        <v>0</v>
      </c>
      <c r="O466" t="s">
        <v>2004</v>
      </c>
      <c r="P466" t="s">
        <v>2004</v>
      </c>
      <c r="Q466" t="b">
        <v>0</v>
      </c>
      <c r="R466">
        <v>0</v>
      </c>
      <c r="T466" t="e">
        <v>#VALUE!</v>
      </c>
      <c r="U466" s="67" t="e">
        <v>#VALUE!</v>
      </c>
      <c r="V466" s="69" t="e">
        <v>#VALUE!</v>
      </c>
    </row>
    <row r="467" spans="6:22" x14ac:dyDescent="0.25">
      <c r="F467">
        <v>0</v>
      </c>
      <c r="G467">
        <v>0</v>
      </c>
      <c r="O467" t="s">
        <v>2004</v>
      </c>
      <c r="P467" t="s">
        <v>2004</v>
      </c>
      <c r="Q467" t="b">
        <v>0</v>
      </c>
      <c r="R467">
        <v>0</v>
      </c>
      <c r="T467" t="e">
        <v>#VALUE!</v>
      </c>
      <c r="U467" s="67" t="e">
        <v>#VALUE!</v>
      </c>
      <c r="V467" s="69" t="e">
        <v>#VALUE!</v>
      </c>
    </row>
    <row r="468" spans="6:22" x14ac:dyDescent="0.25">
      <c r="F468">
        <v>0</v>
      </c>
      <c r="G468">
        <v>0</v>
      </c>
      <c r="O468" t="s">
        <v>2004</v>
      </c>
      <c r="P468" t="s">
        <v>2004</v>
      </c>
      <c r="Q468" t="b">
        <v>0</v>
      </c>
      <c r="R468">
        <v>0</v>
      </c>
      <c r="T468" t="e">
        <v>#VALUE!</v>
      </c>
      <c r="U468" s="67" t="e">
        <v>#VALUE!</v>
      </c>
      <c r="V468" s="69" t="e">
        <v>#VALUE!</v>
      </c>
    </row>
    <row r="469" spans="6:22" x14ac:dyDescent="0.25">
      <c r="F469">
        <v>0</v>
      </c>
      <c r="G469">
        <v>0</v>
      </c>
      <c r="O469" t="s">
        <v>2004</v>
      </c>
      <c r="P469" t="s">
        <v>2004</v>
      </c>
      <c r="Q469" t="b">
        <v>0</v>
      </c>
      <c r="R469">
        <v>0</v>
      </c>
      <c r="T469" t="e">
        <v>#VALUE!</v>
      </c>
      <c r="U469" s="67" t="e">
        <v>#VALUE!</v>
      </c>
      <c r="V469" s="69" t="e">
        <v>#VALUE!</v>
      </c>
    </row>
    <row r="470" spans="6:22" x14ac:dyDescent="0.25">
      <c r="F470">
        <v>0</v>
      </c>
      <c r="G470">
        <v>0</v>
      </c>
      <c r="O470" t="s">
        <v>2004</v>
      </c>
      <c r="P470" t="s">
        <v>2004</v>
      </c>
      <c r="Q470" t="b">
        <v>0</v>
      </c>
      <c r="R470">
        <v>0</v>
      </c>
      <c r="T470" t="e">
        <v>#VALUE!</v>
      </c>
      <c r="U470" s="67" t="e">
        <v>#VALUE!</v>
      </c>
      <c r="V470" s="69" t="e">
        <v>#VALUE!</v>
      </c>
    </row>
    <row r="471" spans="6:22" x14ac:dyDescent="0.25">
      <c r="F471">
        <v>0</v>
      </c>
      <c r="G471">
        <v>0</v>
      </c>
      <c r="O471" t="s">
        <v>2004</v>
      </c>
      <c r="P471" t="s">
        <v>2004</v>
      </c>
      <c r="Q471" t="b">
        <v>0</v>
      </c>
      <c r="R471">
        <v>0</v>
      </c>
      <c r="T471" t="e">
        <v>#VALUE!</v>
      </c>
      <c r="U471" s="67" t="e">
        <v>#VALUE!</v>
      </c>
      <c r="V471" s="69" t="e">
        <v>#VALUE!</v>
      </c>
    </row>
    <row r="472" spans="6:22" x14ac:dyDescent="0.25">
      <c r="F472">
        <v>0</v>
      </c>
      <c r="G472">
        <v>0</v>
      </c>
      <c r="O472" t="s">
        <v>2004</v>
      </c>
      <c r="P472" t="s">
        <v>2004</v>
      </c>
      <c r="Q472" t="b">
        <v>0</v>
      </c>
      <c r="R472">
        <v>0</v>
      </c>
      <c r="T472" t="e">
        <v>#VALUE!</v>
      </c>
      <c r="U472" s="67" t="e">
        <v>#VALUE!</v>
      </c>
      <c r="V472" s="69" t="e">
        <v>#VALUE!</v>
      </c>
    </row>
    <row r="473" spans="6:22" x14ac:dyDescent="0.25">
      <c r="F473">
        <v>0</v>
      </c>
      <c r="G473">
        <v>0</v>
      </c>
      <c r="O473" t="s">
        <v>2004</v>
      </c>
      <c r="P473" t="s">
        <v>2004</v>
      </c>
      <c r="Q473" t="b">
        <v>0</v>
      </c>
      <c r="R473">
        <v>0</v>
      </c>
      <c r="T473" t="e">
        <v>#VALUE!</v>
      </c>
      <c r="U473" s="67" t="e">
        <v>#VALUE!</v>
      </c>
      <c r="V473" s="69" t="e">
        <v>#VALUE!</v>
      </c>
    </row>
    <row r="474" spans="6:22" x14ac:dyDescent="0.25">
      <c r="F474">
        <v>0</v>
      </c>
      <c r="G474">
        <v>0</v>
      </c>
      <c r="O474" t="s">
        <v>2004</v>
      </c>
      <c r="P474" t="s">
        <v>2004</v>
      </c>
      <c r="Q474" t="b">
        <v>0</v>
      </c>
      <c r="R474">
        <v>0</v>
      </c>
      <c r="T474" t="e">
        <v>#VALUE!</v>
      </c>
      <c r="U474" s="67" t="e">
        <v>#VALUE!</v>
      </c>
      <c r="V474" s="69" t="e">
        <v>#VALUE!</v>
      </c>
    </row>
    <row r="475" spans="6:22" x14ac:dyDescent="0.25">
      <c r="F475">
        <v>0</v>
      </c>
      <c r="G475">
        <v>0</v>
      </c>
      <c r="O475" t="s">
        <v>2004</v>
      </c>
      <c r="P475" t="s">
        <v>2004</v>
      </c>
      <c r="Q475" t="b">
        <v>0</v>
      </c>
      <c r="R475">
        <v>0</v>
      </c>
      <c r="T475" t="e">
        <v>#VALUE!</v>
      </c>
      <c r="U475" s="67" t="e">
        <v>#VALUE!</v>
      </c>
      <c r="V475" s="69" t="e">
        <v>#VALUE!</v>
      </c>
    </row>
    <row r="476" spans="6:22" x14ac:dyDescent="0.25">
      <c r="F476">
        <v>0</v>
      </c>
      <c r="G476">
        <v>0</v>
      </c>
      <c r="O476" t="s">
        <v>2004</v>
      </c>
      <c r="P476" t="s">
        <v>2004</v>
      </c>
      <c r="Q476" t="b">
        <v>0</v>
      </c>
      <c r="R476">
        <v>0</v>
      </c>
      <c r="T476" t="e">
        <v>#VALUE!</v>
      </c>
      <c r="U476" s="67" t="e">
        <v>#VALUE!</v>
      </c>
      <c r="V476" s="69" t="e">
        <v>#VALUE!</v>
      </c>
    </row>
    <row r="477" spans="6:22" x14ac:dyDescent="0.25">
      <c r="F477">
        <v>0</v>
      </c>
      <c r="G477">
        <v>0</v>
      </c>
      <c r="O477" t="s">
        <v>2004</v>
      </c>
      <c r="P477" t="s">
        <v>2004</v>
      </c>
      <c r="Q477" t="b">
        <v>0</v>
      </c>
      <c r="R477">
        <v>0</v>
      </c>
      <c r="T477" t="e">
        <v>#VALUE!</v>
      </c>
      <c r="U477" s="67" t="e">
        <v>#VALUE!</v>
      </c>
      <c r="V477" s="69" t="e">
        <v>#VALUE!</v>
      </c>
    </row>
    <row r="478" spans="6:22" x14ac:dyDescent="0.25">
      <c r="F478">
        <v>0</v>
      </c>
      <c r="G478">
        <v>0</v>
      </c>
      <c r="O478" t="s">
        <v>2004</v>
      </c>
      <c r="P478" t="s">
        <v>2004</v>
      </c>
      <c r="Q478" t="b">
        <v>0</v>
      </c>
      <c r="R478">
        <v>0</v>
      </c>
      <c r="T478" t="e">
        <v>#VALUE!</v>
      </c>
      <c r="U478" s="67" t="e">
        <v>#VALUE!</v>
      </c>
      <c r="V478" s="69" t="e">
        <v>#VALUE!</v>
      </c>
    </row>
    <row r="479" spans="6:22" x14ac:dyDescent="0.25">
      <c r="F479">
        <v>0</v>
      </c>
      <c r="G479">
        <v>0</v>
      </c>
      <c r="O479" t="s">
        <v>2004</v>
      </c>
      <c r="P479" t="s">
        <v>2004</v>
      </c>
      <c r="Q479" t="b">
        <v>0</v>
      </c>
      <c r="R479">
        <v>0</v>
      </c>
      <c r="T479" t="e">
        <v>#VALUE!</v>
      </c>
      <c r="U479" s="67" t="e">
        <v>#VALUE!</v>
      </c>
      <c r="V479" s="69" t="e">
        <v>#VALUE!</v>
      </c>
    </row>
    <row r="480" spans="6:22" x14ac:dyDescent="0.25">
      <c r="F480">
        <v>0</v>
      </c>
      <c r="G480">
        <v>0</v>
      </c>
      <c r="O480" t="s">
        <v>2004</v>
      </c>
      <c r="P480" t="s">
        <v>2004</v>
      </c>
      <c r="Q480" t="b">
        <v>0</v>
      </c>
      <c r="R480">
        <v>0</v>
      </c>
      <c r="T480" t="e">
        <v>#VALUE!</v>
      </c>
      <c r="U480" s="67" t="e">
        <v>#VALUE!</v>
      </c>
      <c r="V480" s="69" t="e">
        <v>#VALUE!</v>
      </c>
    </row>
    <row r="481" spans="6:22" x14ac:dyDescent="0.25">
      <c r="F481">
        <v>0</v>
      </c>
      <c r="G481">
        <v>0</v>
      </c>
      <c r="O481" t="s">
        <v>2004</v>
      </c>
      <c r="P481" t="s">
        <v>2004</v>
      </c>
      <c r="Q481" t="b">
        <v>0</v>
      </c>
      <c r="R481">
        <v>0</v>
      </c>
      <c r="T481" t="e">
        <v>#VALUE!</v>
      </c>
      <c r="U481" s="67" t="e">
        <v>#VALUE!</v>
      </c>
      <c r="V481" s="69" t="e">
        <v>#VALUE!</v>
      </c>
    </row>
    <row r="482" spans="6:22" x14ac:dyDescent="0.25">
      <c r="F482">
        <v>0</v>
      </c>
      <c r="G482">
        <v>0</v>
      </c>
      <c r="O482" t="s">
        <v>2004</v>
      </c>
      <c r="P482" t="s">
        <v>2004</v>
      </c>
      <c r="Q482" t="b">
        <v>0</v>
      </c>
      <c r="R482">
        <v>0</v>
      </c>
      <c r="T482" t="e">
        <v>#VALUE!</v>
      </c>
      <c r="U482" s="67" t="e">
        <v>#VALUE!</v>
      </c>
      <c r="V482" s="69" t="e">
        <v>#VALUE!</v>
      </c>
    </row>
    <row r="483" spans="6:22" x14ac:dyDescent="0.25">
      <c r="F483">
        <v>0</v>
      </c>
      <c r="G483">
        <v>0</v>
      </c>
      <c r="O483" t="s">
        <v>2004</v>
      </c>
      <c r="P483" t="s">
        <v>2004</v>
      </c>
      <c r="Q483" t="b">
        <v>0</v>
      </c>
      <c r="R483">
        <v>0</v>
      </c>
      <c r="T483" t="e">
        <v>#VALUE!</v>
      </c>
      <c r="U483" s="67" t="e">
        <v>#VALUE!</v>
      </c>
      <c r="V483" s="69" t="e">
        <v>#VALUE!</v>
      </c>
    </row>
    <row r="484" spans="6:22" x14ac:dyDescent="0.25">
      <c r="F484">
        <v>0</v>
      </c>
      <c r="G484">
        <v>0</v>
      </c>
      <c r="O484" t="s">
        <v>2004</v>
      </c>
      <c r="P484" t="s">
        <v>2004</v>
      </c>
      <c r="Q484" t="b">
        <v>0</v>
      </c>
      <c r="R484">
        <v>0</v>
      </c>
      <c r="T484" t="e">
        <v>#VALUE!</v>
      </c>
      <c r="U484" s="67" t="e">
        <v>#VALUE!</v>
      </c>
      <c r="V484" s="69" t="e">
        <v>#VALUE!</v>
      </c>
    </row>
    <row r="485" spans="6:22" x14ac:dyDescent="0.25">
      <c r="F485">
        <v>0</v>
      </c>
      <c r="G485">
        <v>0</v>
      </c>
      <c r="O485" t="s">
        <v>2004</v>
      </c>
      <c r="P485" t="s">
        <v>2004</v>
      </c>
      <c r="Q485" t="b">
        <v>0</v>
      </c>
      <c r="R485">
        <v>0</v>
      </c>
      <c r="T485" t="e">
        <v>#VALUE!</v>
      </c>
      <c r="U485" s="67" t="e">
        <v>#VALUE!</v>
      </c>
      <c r="V485" s="69" t="e">
        <v>#VALUE!</v>
      </c>
    </row>
    <row r="486" spans="6:22" x14ac:dyDescent="0.25">
      <c r="F486">
        <v>0</v>
      </c>
      <c r="G486">
        <v>0</v>
      </c>
      <c r="O486" t="s">
        <v>2004</v>
      </c>
      <c r="P486" t="s">
        <v>2004</v>
      </c>
      <c r="Q486" t="b">
        <v>0</v>
      </c>
      <c r="R486">
        <v>0</v>
      </c>
      <c r="T486" t="e">
        <v>#VALUE!</v>
      </c>
      <c r="U486" s="67" t="e">
        <v>#VALUE!</v>
      </c>
      <c r="V486" s="69" t="e">
        <v>#VALUE!</v>
      </c>
    </row>
    <row r="487" spans="6:22" x14ac:dyDescent="0.25">
      <c r="F487">
        <v>0</v>
      </c>
      <c r="G487">
        <v>0</v>
      </c>
      <c r="O487" t="s">
        <v>2004</v>
      </c>
      <c r="P487" t="s">
        <v>2004</v>
      </c>
      <c r="Q487" t="b">
        <v>0</v>
      </c>
      <c r="R487">
        <v>0</v>
      </c>
      <c r="T487" t="e">
        <v>#VALUE!</v>
      </c>
      <c r="U487" s="67" t="e">
        <v>#VALUE!</v>
      </c>
      <c r="V487" s="69" t="e">
        <v>#VALUE!</v>
      </c>
    </row>
    <row r="488" spans="6:22" x14ac:dyDescent="0.25">
      <c r="F488">
        <v>0</v>
      </c>
      <c r="G488">
        <v>0</v>
      </c>
      <c r="O488" t="s">
        <v>2004</v>
      </c>
      <c r="P488" t="s">
        <v>2004</v>
      </c>
      <c r="Q488" t="b">
        <v>0</v>
      </c>
      <c r="R488">
        <v>0</v>
      </c>
      <c r="T488" t="e">
        <v>#VALUE!</v>
      </c>
      <c r="U488" s="67" t="e">
        <v>#VALUE!</v>
      </c>
      <c r="V488" s="69" t="e">
        <v>#VALUE!</v>
      </c>
    </row>
    <row r="489" spans="6:22" x14ac:dyDescent="0.25">
      <c r="F489">
        <v>0</v>
      </c>
      <c r="G489">
        <v>0</v>
      </c>
      <c r="O489" t="s">
        <v>2004</v>
      </c>
      <c r="P489" t="s">
        <v>2004</v>
      </c>
      <c r="Q489" t="b">
        <v>0</v>
      </c>
      <c r="R489">
        <v>0</v>
      </c>
      <c r="T489" t="e">
        <v>#VALUE!</v>
      </c>
      <c r="U489" s="67" t="e">
        <v>#VALUE!</v>
      </c>
      <c r="V489" s="69" t="e">
        <v>#VALUE!</v>
      </c>
    </row>
    <row r="490" spans="6:22" x14ac:dyDescent="0.25">
      <c r="F490">
        <v>0</v>
      </c>
      <c r="G490">
        <v>0</v>
      </c>
      <c r="O490" t="s">
        <v>2004</v>
      </c>
      <c r="P490" t="s">
        <v>2004</v>
      </c>
      <c r="Q490" t="b">
        <v>0</v>
      </c>
      <c r="R490">
        <v>0</v>
      </c>
      <c r="T490" t="e">
        <v>#VALUE!</v>
      </c>
      <c r="U490" s="67" t="e">
        <v>#VALUE!</v>
      </c>
      <c r="V490" s="69" t="e">
        <v>#VALUE!</v>
      </c>
    </row>
    <row r="491" spans="6:22" x14ac:dyDescent="0.25">
      <c r="F491">
        <v>0</v>
      </c>
      <c r="G491">
        <v>0</v>
      </c>
      <c r="O491" t="s">
        <v>2004</v>
      </c>
      <c r="P491" t="s">
        <v>2004</v>
      </c>
      <c r="Q491" t="b">
        <v>0</v>
      </c>
      <c r="R491">
        <v>0</v>
      </c>
      <c r="T491" t="e">
        <v>#VALUE!</v>
      </c>
      <c r="U491" s="67" t="e">
        <v>#VALUE!</v>
      </c>
      <c r="V491" s="69" t="e">
        <v>#VALUE!</v>
      </c>
    </row>
    <row r="492" spans="6:22" x14ac:dyDescent="0.25">
      <c r="F492">
        <v>0</v>
      </c>
      <c r="G492">
        <v>0</v>
      </c>
      <c r="O492" t="s">
        <v>2004</v>
      </c>
      <c r="P492" t="s">
        <v>2004</v>
      </c>
      <c r="Q492" t="b">
        <v>0</v>
      </c>
      <c r="R492">
        <v>0</v>
      </c>
      <c r="T492" t="e">
        <v>#VALUE!</v>
      </c>
      <c r="U492" s="67" t="e">
        <v>#VALUE!</v>
      </c>
      <c r="V492" s="69" t="e">
        <v>#VALUE!</v>
      </c>
    </row>
    <row r="493" spans="6:22" x14ac:dyDescent="0.25">
      <c r="F493">
        <v>0</v>
      </c>
      <c r="G493">
        <v>0</v>
      </c>
      <c r="O493" t="s">
        <v>2004</v>
      </c>
      <c r="P493" t="s">
        <v>2004</v>
      </c>
      <c r="Q493" t="b">
        <v>0</v>
      </c>
      <c r="R493">
        <v>0</v>
      </c>
      <c r="T493" t="e">
        <v>#VALUE!</v>
      </c>
      <c r="U493" s="67" t="e">
        <v>#VALUE!</v>
      </c>
      <c r="V493" s="69" t="e">
        <v>#VALUE!</v>
      </c>
    </row>
    <row r="494" spans="6:22" x14ac:dyDescent="0.25">
      <c r="F494">
        <v>0</v>
      </c>
      <c r="G494">
        <v>0</v>
      </c>
      <c r="O494" t="s">
        <v>2004</v>
      </c>
      <c r="P494" t="s">
        <v>2004</v>
      </c>
      <c r="Q494" t="b">
        <v>0</v>
      </c>
      <c r="R494">
        <v>0</v>
      </c>
      <c r="T494" t="e">
        <v>#VALUE!</v>
      </c>
      <c r="U494" s="67" t="e">
        <v>#VALUE!</v>
      </c>
      <c r="V494" s="69" t="e">
        <v>#VALUE!</v>
      </c>
    </row>
    <row r="495" spans="6:22" x14ac:dyDescent="0.25">
      <c r="F495">
        <v>0</v>
      </c>
      <c r="G495">
        <v>0</v>
      </c>
      <c r="O495" t="s">
        <v>2004</v>
      </c>
      <c r="P495" t="s">
        <v>2004</v>
      </c>
      <c r="Q495" t="b">
        <v>0</v>
      </c>
      <c r="R495">
        <v>0</v>
      </c>
      <c r="T495" t="e">
        <v>#VALUE!</v>
      </c>
      <c r="U495" s="67" t="e">
        <v>#VALUE!</v>
      </c>
      <c r="V495" s="69" t="e">
        <v>#VALUE!</v>
      </c>
    </row>
    <row r="496" spans="6:22" x14ac:dyDescent="0.25">
      <c r="F496">
        <v>0</v>
      </c>
      <c r="G496">
        <v>0</v>
      </c>
      <c r="O496" t="s">
        <v>2004</v>
      </c>
      <c r="P496" t="s">
        <v>2004</v>
      </c>
      <c r="Q496" t="b">
        <v>0</v>
      </c>
      <c r="R496">
        <v>0</v>
      </c>
      <c r="T496" t="e">
        <v>#VALUE!</v>
      </c>
      <c r="U496" s="67" t="e">
        <v>#VALUE!</v>
      </c>
      <c r="V496" s="69" t="e">
        <v>#VALUE!</v>
      </c>
    </row>
    <row r="497" spans="6:22" x14ac:dyDescent="0.25">
      <c r="F497">
        <v>0</v>
      </c>
      <c r="G497">
        <v>0</v>
      </c>
      <c r="O497" t="s">
        <v>2004</v>
      </c>
      <c r="P497" t="s">
        <v>2004</v>
      </c>
      <c r="Q497" t="b">
        <v>0</v>
      </c>
      <c r="R497">
        <v>0</v>
      </c>
      <c r="T497" t="e">
        <v>#VALUE!</v>
      </c>
      <c r="U497" s="67" t="e">
        <v>#VALUE!</v>
      </c>
      <c r="V497" s="69" t="e">
        <v>#VALUE!</v>
      </c>
    </row>
    <row r="498" spans="6:22" x14ac:dyDescent="0.25">
      <c r="F498">
        <v>0</v>
      </c>
      <c r="G498">
        <v>0</v>
      </c>
      <c r="O498" t="s">
        <v>2004</v>
      </c>
      <c r="P498" t="s">
        <v>2004</v>
      </c>
      <c r="Q498" t="b">
        <v>0</v>
      </c>
      <c r="R498">
        <v>0</v>
      </c>
      <c r="T498" t="e">
        <v>#VALUE!</v>
      </c>
      <c r="U498" s="67" t="e">
        <v>#VALUE!</v>
      </c>
      <c r="V498" s="69" t="e">
        <v>#VALUE!</v>
      </c>
    </row>
    <row r="499" spans="6:22" x14ac:dyDescent="0.25">
      <c r="F499">
        <v>0</v>
      </c>
      <c r="G499">
        <v>0</v>
      </c>
      <c r="O499" t="s">
        <v>2004</v>
      </c>
      <c r="P499" t="s">
        <v>2004</v>
      </c>
      <c r="Q499" t="b">
        <v>0</v>
      </c>
      <c r="R499">
        <v>0</v>
      </c>
      <c r="T499" t="e">
        <v>#VALUE!</v>
      </c>
      <c r="U499" s="67" t="e">
        <v>#VALUE!</v>
      </c>
      <c r="V499" s="69" t="e">
        <v>#VALUE!</v>
      </c>
    </row>
    <row r="500" spans="6:22" x14ac:dyDescent="0.25">
      <c r="F500">
        <v>0</v>
      </c>
      <c r="G500">
        <v>0</v>
      </c>
      <c r="O500" t="s">
        <v>2004</v>
      </c>
      <c r="P500" t="s">
        <v>2004</v>
      </c>
      <c r="Q500" t="b">
        <v>0</v>
      </c>
      <c r="R500">
        <v>0</v>
      </c>
      <c r="T500" t="e">
        <v>#VALUE!</v>
      </c>
      <c r="U500" s="67" t="e">
        <v>#VALUE!</v>
      </c>
      <c r="V500" s="69" t="e">
        <v>#VALUE!</v>
      </c>
    </row>
    <row r="501" spans="6:22" x14ac:dyDescent="0.25">
      <c r="F501">
        <v>0</v>
      </c>
      <c r="G501">
        <v>0</v>
      </c>
      <c r="O501" t="s">
        <v>2004</v>
      </c>
      <c r="P501" t="s">
        <v>2004</v>
      </c>
      <c r="Q501" t="b">
        <v>0</v>
      </c>
      <c r="R501">
        <v>0</v>
      </c>
      <c r="T501" t="e">
        <v>#VALUE!</v>
      </c>
      <c r="U501" s="67" t="e">
        <v>#VALUE!</v>
      </c>
      <c r="V501" s="69" t="e">
        <v>#VALUE!</v>
      </c>
    </row>
    <row r="502" spans="6:22" x14ac:dyDescent="0.25">
      <c r="F502">
        <v>0</v>
      </c>
      <c r="G502">
        <v>0</v>
      </c>
      <c r="O502" t="s">
        <v>2004</v>
      </c>
      <c r="P502" t="s">
        <v>2004</v>
      </c>
      <c r="Q502" t="b">
        <v>0</v>
      </c>
      <c r="R502">
        <v>0</v>
      </c>
      <c r="T502" t="e">
        <v>#VALUE!</v>
      </c>
      <c r="U502" s="67" t="e">
        <v>#VALUE!</v>
      </c>
      <c r="V502" s="69" t="e">
        <v>#VALUE!</v>
      </c>
    </row>
    <row r="503" spans="6:22" x14ac:dyDescent="0.25">
      <c r="F503">
        <v>0</v>
      </c>
      <c r="G503">
        <v>0</v>
      </c>
      <c r="O503" t="s">
        <v>2004</v>
      </c>
      <c r="P503" t="s">
        <v>2004</v>
      </c>
      <c r="Q503" t="b">
        <v>0</v>
      </c>
      <c r="R503">
        <v>0</v>
      </c>
      <c r="T503" t="e">
        <v>#VALUE!</v>
      </c>
      <c r="U503" s="67" t="e">
        <v>#VALUE!</v>
      </c>
      <c r="V503" s="69" t="e">
        <v>#VALUE!</v>
      </c>
    </row>
    <row r="504" spans="6:22" x14ac:dyDescent="0.25">
      <c r="F504">
        <v>0</v>
      </c>
      <c r="G504">
        <v>0</v>
      </c>
      <c r="O504" t="s">
        <v>2004</v>
      </c>
      <c r="P504" t="s">
        <v>2004</v>
      </c>
      <c r="Q504" t="b">
        <v>0</v>
      </c>
      <c r="R504">
        <v>0</v>
      </c>
      <c r="T504" t="e">
        <v>#VALUE!</v>
      </c>
      <c r="U504" s="67" t="e">
        <v>#VALUE!</v>
      </c>
      <c r="V504" s="69" t="e">
        <v>#VALUE!</v>
      </c>
    </row>
    <row r="505" spans="6:22" x14ac:dyDescent="0.25">
      <c r="F505">
        <v>0</v>
      </c>
      <c r="G505">
        <v>0</v>
      </c>
      <c r="O505" t="s">
        <v>2004</v>
      </c>
      <c r="P505" t="s">
        <v>2004</v>
      </c>
      <c r="Q505" t="b">
        <v>0</v>
      </c>
      <c r="R505">
        <v>0</v>
      </c>
      <c r="T505" t="e">
        <v>#VALUE!</v>
      </c>
      <c r="U505" s="67" t="e">
        <v>#VALUE!</v>
      </c>
      <c r="V505" s="69" t="e">
        <v>#VALUE!</v>
      </c>
    </row>
    <row r="506" spans="6:22" x14ac:dyDescent="0.25">
      <c r="F506">
        <v>0</v>
      </c>
      <c r="G506">
        <v>0</v>
      </c>
      <c r="O506" t="s">
        <v>2004</v>
      </c>
      <c r="P506" t="s">
        <v>2004</v>
      </c>
      <c r="Q506" t="b">
        <v>0</v>
      </c>
      <c r="R506">
        <v>0</v>
      </c>
      <c r="T506" t="e">
        <v>#VALUE!</v>
      </c>
      <c r="U506" s="67" t="e">
        <v>#VALUE!</v>
      </c>
      <c r="V506" s="69" t="e">
        <v>#VALUE!</v>
      </c>
    </row>
    <row r="507" spans="6:22" x14ac:dyDescent="0.25">
      <c r="F507">
        <v>0</v>
      </c>
      <c r="G507">
        <v>0</v>
      </c>
      <c r="O507" t="s">
        <v>2004</v>
      </c>
      <c r="P507" t="s">
        <v>2004</v>
      </c>
      <c r="Q507" t="b">
        <v>0</v>
      </c>
      <c r="R507">
        <v>0</v>
      </c>
      <c r="T507" t="e">
        <v>#VALUE!</v>
      </c>
      <c r="U507" s="67" t="e">
        <v>#VALUE!</v>
      </c>
      <c r="V507" s="69" t="e">
        <v>#VALUE!</v>
      </c>
    </row>
    <row r="508" spans="6:22" x14ac:dyDescent="0.25">
      <c r="F508">
        <v>0</v>
      </c>
      <c r="G508">
        <v>0</v>
      </c>
      <c r="O508" t="s">
        <v>2004</v>
      </c>
      <c r="P508" t="s">
        <v>2004</v>
      </c>
      <c r="Q508" t="b">
        <v>0</v>
      </c>
      <c r="R508">
        <v>0</v>
      </c>
      <c r="T508" t="e">
        <v>#VALUE!</v>
      </c>
      <c r="U508" s="67" t="e">
        <v>#VALUE!</v>
      </c>
      <c r="V508" s="69" t="e">
        <v>#VALUE!</v>
      </c>
    </row>
    <row r="509" spans="6:22" x14ac:dyDescent="0.25">
      <c r="F509">
        <v>0</v>
      </c>
      <c r="G509">
        <v>0</v>
      </c>
      <c r="O509" t="s">
        <v>2004</v>
      </c>
      <c r="P509" t="s">
        <v>2004</v>
      </c>
      <c r="Q509" t="b">
        <v>0</v>
      </c>
      <c r="R509">
        <v>0</v>
      </c>
      <c r="T509" t="e">
        <v>#VALUE!</v>
      </c>
      <c r="U509" s="67" t="e">
        <v>#VALUE!</v>
      </c>
      <c r="V509" s="69" t="e">
        <v>#VALUE!</v>
      </c>
    </row>
    <row r="510" spans="6:22" x14ac:dyDescent="0.25">
      <c r="F510">
        <v>0</v>
      </c>
      <c r="G510">
        <v>0</v>
      </c>
      <c r="O510" t="s">
        <v>2004</v>
      </c>
      <c r="P510" t="s">
        <v>2004</v>
      </c>
      <c r="Q510" t="b">
        <v>0</v>
      </c>
      <c r="R510">
        <v>0</v>
      </c>
      <c r="T510" t="e">
        <v>#VALUE!</v>
      </c>
      <c r="U510" s="67" t="e">
        <v>#VALUE!</v>
      </c>
      <c r="V510" s="69" t="e">
        <v>#VALUE!</v>
      </c>
    </row>
    <row r="511" spans="6:22" x14ac:dyDescent="0.25">
      <c r="F511">
        <v>0</v>
      </c>
      <c r="G511">
        <v>0</v>
      </c>
      <c r="O511" t="s">
        <v>2004</v>
      </c>
      <c r="P511" t="s">
        <v>2004</v>
      </c>
      <c r="Q511" t="b">
        <v>0</v>
      </c>
      <c r="R511">
        <v>0</v>
      </c>
      <c r="T511" t="e">
        <v>#VALUE!</v>
      </c>
      <c r="U511" s="67" t="e">
        <v>#VALUE!</v>
      </c>
      <c r="V511" s="69" t="e">
        <v>#VALUE!</v>
      </c>
    </row>
    <row r="512" spans="6:22" x14ac:dyDescent="0.25">
      <c r="F512">
        <v>0</v>
      </c>
      <c r="G512">
        <v>0</v>
      </c>
      <c r="O512" t="s">
        <v>2004</v>
      </c>
      <c r="P512" t="s">
        <v>2004</v>
      </c>
      <c r="Q512" t="b">
        <v>0</v>
      </c>
      <c r="R512">
        <v>0</v>
      </c>
      <c r="T512" t="e">
        <v>#VALUE!</v>
      </c>
      <c r="U512" s="67" t="e">
        <v>#VALUE!</v>
      </c>
      <c r="V512" s="69" t="e">
        <v>#VALUE!</v>
      </c>
    </row>
    <row r="513" spans="6:22" x14ac:dyDescent="0.25">
      <c r="F513">
        <v>0</v>
      </c>
      <c r="G513">
        <v>0</v>
      </c>
      <c r="O513" t="s">
        <v>2004</v>
      </c>
      <c r="P513" t="s">
        <v>2004</v>
      </c>
      <c r="Q513" t="b">
        <v>0</v>
      </c>
      <c r="R513">
        <v>0</v>
      </c>
      <c r="T513" t="e">
        <v>#VALUE!</v>
      </c>
      <c r="U513" s="67" t="e">
        <v>#VALUE!</v>
      </c>
      <c r="V513" s="69" t="e">
        <v>#VALUE!</v>
      </c>
    </row>
    <row r="514" spans="6:22" x14ac:dyDescent="0.25">
      <c r="F514">
        <v>0</v>
      </c>
      <c r="G514">
        <v>0</v>
      </c>
      <c r="O514" t="s">
        <v>2004</v>
      </c>
      <c r="P514" t="s">
        <v>2004</v>
      </c>
      <c r="Q514" t="b">
        <v>0</v>
      </c>
      <c r="R514">
        <v>0</v>
      </c>
      <c r="T514" t="e">
        <v>#VALUE!</v>
      </c>
      <c r="U514" s="67" t="e">
        <v>#VALUE!</v>
      </c>
      <c r="V514" s="69" t="e">
        <v>#VALUE!</v>
      </c>
    </row>
    <row r="515" spans="6:22" x14ac:dyDescent="0.25">
      <c r="F515">
        <v>0</v>
      </c>
      <c r="G515">
        <v>0</v>
      </c>
      <c r="O515" t="s">
        <v>2004</v>
      </c>
      <c r="P515" t="s">
        <v>2004</v>
      </c>
      <c r="Q515" t="b">
        <v>0</v>
      </c>
      <c r="R515">
        <v>0</v>
      </c>
      <c r="T515" t="e">
        <v>#VALUE!</v>
      </c>
      <c r="U515" s="67" t="e">
        <v>#VALUE!</v>
      </c>
      <c r="V515" s="69" t="e">
        <v>#VALUE!</v>
      </c>
    </row>
    <row r="516" spans="6:22" x14ac:dyDescent="0.25">
      <c r="F516">
        <v>0</v>
      </c>
      <c r="G516">
        <v>0</v>
      </c>
      <c r="O516" t="s">
        <v>2004</v>
      </c>
      <c r="P516" t="s">
        <v>2004</v>
      </c>
      <c r="Q516" t="b">
        <v>0</v>
      </c>
      <c r="R516">
        <v>0</v>
      </c>
      <c r="T516" t="e">
        <v>#VALUE!</v>
      </c>
      <c r="U516" s="67" t="e">
        <v>#VALUE!</v>
      </c>
      <c r="V516" s="69" t="e">
        <v>#VALUE!</v>
      </c>
    </row>
    <row r="517" spans="6:22" x14ac:dyDescent="0.25">
      <c r="F517">
        <v>0</v>
      </c>
      <c r="G517">
        <v>0</v>
      </c>
      <c r="O517" t="s">
        <v>2004</v>
      </c>
      <c r="P517" t="s">
        <v>2004</v>
      </c>
      <c r="Q517" t="b">
        <v>0</v>
      </c>
      <c r="R517">
        <v>0</v>
      </c>
      <c r="T517" t="e">
        <v>#VALUE!</v>
      </c>
      <c r="U517" s="67" t="e">
        <v>#VALUE!</v>
      </c>
      <c r="V517" s="69" t="e">
        <v>#VALUE!</v>
      </c>
    </row>
    <row r="518" spans="6:22" x14ac:dyDescent="0.25">
      <c r="F518">
        <v>0</v>
      </c>
      <c r="G518">
        <v>0</v>
      </c>
      <c r="O518" t="s">
        <v>2004</v>
      </c>
      <c r="P518" t="s">
        <v>2004</v>
      </c>
      <c r="Q518" t="b">
        <v>0</v>
      </c>
      <c r="R518">
        <v>0</v>
      </c>
      <c r="T518" t="e">
        <v>#VALUE!</v>
      </c>
      <c r="U518" s="67" t="e">
        <v>#VALUE!</v>
      </c>
      <c r="V518" s="69" t="e">
        <v>#VALUE!</v>
      </c>
    </row>
    <row r="519" spans="6:22" x14ac:dyDescent="0.25">
      <c r="F519">
        <v>0</v>
      </c>
      <c r="G519">
        <v>0</v>
      </c>
      <c r="O519" t="s">
        <v>2004</v>
      </c>
      <c r="P519" t="s">
        <v>2004</v>
      </c>
      <c r="Q519" t="b">
        <v>0</v>
      </c>
      <c r="R519">
        <v>0</v>
      </c>
      <c r="T519" t="e">
        <v>#VALUE!</v>
      </c>
      <c r="U519" s="67" t="e">
        <v>#VALUE!</v>
      </c>
      <c r="V519" s="69" t="e">
        <v>#VALUE!</v>
      </c>
    </row>
    <row r="520" spans="6:22" x14ac:dyDescent="0.25">
      <c r="F520">
        <v>0</v>
      </c>
      <c r="G520">
        <v>0</v>
      </c>
      <c r="O520" t="s">
        <v>2004</v>
      </c>
      <c r="P520" t="s">
        <v>2004</v>
      </c>
      <c r="Q520" t="b">
        <v>0</v>
      </c>
      <c r="R520">
        <v>0</v>
      </c>
      <c r="T520" t="e">
        <v>#VALUE!</v>
      </c>
      <c r="U520" s="67" t="e">
        <v>#VALUE!</v>
      </c>
      <c r="V520" s="69" t="e">
        <v>#VALUE!</v>
      </c>
    </row>
    <row r="521" spans="6:22" x14ac:dyDescent="0.25">
      <c r="F521">
        <v>0</v>
      </c>
      <c r="G521">
        <v>0</v>
      </c>
      <c r="O521" t="s">
        <v>2004</v>
      </c>
      <c r="P521" t="s">
        <v>2004</v>
      </c>
      <c r="Q521" t="b">
        <v>0</v>
      </c>
      <c r="R521">
        <v>0</v>
      </c>
      <c r="T521" t="e">
        <v>#VALUE!</v>
      </c>
      <c r="U521" s="67" t="e">
        <v>#VALUE!</v>
      </c>
      <c r="V521" s="69" t="e">
        <v>#VALUE!</v>
      </c>
    </row>
    <row r="522" spans="6:22" x14ac:dyDescent="0.25">
      <c r="F522">
        <v>0</v>
      </c>
      <c r="G522">
        <v>0</v>
      </c>
      <c r="O522" t="s">
        <v>2004</v>
      </c>
      <c r="P522" t="s">
        <v>2004</v>
      </c>
      <c r="Q522" t="b">
        <v>0</v>
      </c>
      <c r="R522">
        <v>0</v>
      </c>
      <c r="T522" t="e">
        <v>#VALUE!</v>
      </c>
      <c r="U522" s="67" t="e">
        <v>#VALUE!</v>
      </c>
      <c r="V522" s="69" t="e">
        <v>#VALUE!</v>
      </c>
    </row>
    <row r="523" spans="6:22" x14ac:dyDescent="0.25">
      <c r="F523">
        <v>0</v>
      </c>
      <c r="G523">
        <v>0</v>
      </c>
      <c r="O523" t="s">
        <v>2004</v>
      </c>
      <c r="P523" t="s">
        <v>2004</v>
      </c>
      <c r="Q523" t="b">
        <v>0</v>
      </c>
      <c r="R523">
        <v>0</v>
      </c>
      <c r="T523" t="e">
        <v>#VALUE!</v>
      </c>
      <c r="U523" s="67" t="e">
        <v>#VALUE!</v>
      </c>
      <c r="V523" s="69" t="e">
        <v>#VALUE!</v>
      </c>
    </row>
    <row r="524" spans="6:22" x14ac:dyDescent="0.25">
      <c r="F524">
        <v>0</v>
      </c>
      <c r="G524">
        <v>0</v>
      </c>
      <c r="O524" t="s">
        <v>2004</v>
      </c>
      <c r="P524" t="s">
        <v>2004</v>
      </c>
      <c r="Q524" t="b">
        <v>0</v>
      </c>
      <c r="R524">
        <v>0</v>
      </c>
      <c r="T524" t="e">
        <v>#VALUE!</v>
      </c>
      <c r="U524" s="67" t="e">
        <v>#VALUE!</v>
      </c>
      <c r="V524" s="69" t="e">
        <v>#VALUE!</v>
      </c>
    </row>
    <row r="525" spans="6:22" x14ac:dyDescent="0.25">
      <c r="F525">
        <v>0</v>
      </c>
      <c r="G525">
        <v>0</v>
      </c>
      <c r="O525" t="s">
        <v>2004</v>
      </c>
      <c r="P525" t="s">
        <v>2004</v>
      </c>
      <c r="Q525" t="b">
        <v>0</v>
      </c>
      <c r="R525">
        <v>0</v>
      </c>
      <c r="T525" t="e">
        <v>#VALUE!</v>
      </c>
      <c r="U525" s="67" t="e">
        <v>#VALUE!</v>
      </c>
      <c r="V525" s="69" t="e">
        <v>#VALUE!</v>
      </c>
    </row>
    <row r="526" spans="6:22" x14ac:dyDescent="0.25">
      <c r="F526">
        <v>0</v>
      </c>
      <c r="G526">
        <v>0</v>
      </c>
      <c r="O526" t="s">
        <v>2004</v>
      </c>
      <c r="P526" t="s">
        <v>2004</v>
      </c>
      <c r="Q526" t="b">
        <v>0</v>
      </c>
      <c r="R526">
        <v>0</v>
      </c>
      <c r="T526" t="e">
        <v>#VALUE!</v>
      </c>
      <c r="U526" s="67" t="e">
        <v>#VALUE!</v>
      </c>
      <c r="V526" s="69" t="e">
        <v>#VALUE!</v>
      </c>
    </row>
    <row r="527" spans="6:22" x14ac:dyDescent="0.25">
      <c r="F527">
        <v>0</v>
      </c>
      <c r="G527">
        <v>0</v>
      </c>
      <c r="O527" t="s">
        <v>2004</v>
      </c>
      <c r="P527" t="s">
        <v>2004</v>
      </c>
      <c r="Q527" t="b">
        <v>0</v>
      </c>
      <c r="R527">
        <v>0</v>
      </c>
      <c r="T527" t="e">
        <v>#VALUE!</v>
      </c>
      <c r="U527" s="67" t="e">
        <v>#VALUE!</v>
      </c>
      <c r="V527" s="69" t="e">
        <v>#VALUE!</v>
      </c>
    </row>
    <row r="528" spans="6:22" x14ac:dyDescent="0.25">
      <c r="F528">
        <v>0</v>
      </c>
      <c r="G528">
        <v>0</v>
      </c>
      <c r="O528" t="s">
        <v>2004</v>
      </c>
      <c r="P528" t="s">
        <v>2004</v>
      </c>
      <c r="Q528" t="b">
        <v>0</v>
      </c>
      <c r="R528">
        <v>0</v>
      </c>
      <c r="T528" t="e">
        <v>#VALUE!</v>
      </c>
      <c r="U528" s="67" t="e">
        <v>#VALUE!</v>
      </c>
      <c r="V528" s="69" t="e">
        <v>#VALUE!</v>
      </c>
    </row>
    <row r="529" spans="6:22" x14ac:dyDescent="0.25">
      <c r="F529">
        <v>0</v>
      </c>
      <c r="G529">
        <v>0</v>
      </c>
      <c r="O529" t="s">
        <v>2004</v>
      </c>
      <c r="P529" t="s">
        <v>2004</v>
      </c>
      <c r="Q529" t="b">
        <v>0</v>
      </c>
      <c r="R529">
        <v>0</v>
      </c>
      <c r="T529" t="e">
        <v>#VALUE!</v>
      </c>
      <c r="U529" s="67" t="e">
        <v>#VALUE!</v>
      </c>
      <c r="V529" s="69" t="e">
        <v>#VALUE!</v>
      </c>
    </row>
    <row r="530" spans="6:22" x14ac:dyDescent="0.25">
      <c r="F530">
        <v>0</v>
      </c>
      <c r="G530">
        <v>0</v>
      </c>
      <c r="O530" t="s">
        <v>2004</v>
      </c>
      <c r="P530" t="s">
        <v>2004</v>
      </c>
      <c r="Q530" t="b">
        <v>0</v>
      </c>
      <c r="R530">
        <v>0</v>
      </c>
      <c r="T530" t="e">
        <v>#VALUE!</v>
      </c>
      <c r="U530" s="67" t="e">
        <v>#VALUE!</v>
      </c>
      <c r="V530" s="69" t="e">
        <v>#VALUE!</v>
      </c>
    </row>
    <row r="531" spans="6:22" x14ac:dyDescent="0.25">
      <c r="F531">
        <v>0</v>
      </c>
      <c r="G531">
        <v>0</v>
      </c>
      <c r="O531" t="s">
        <v>2004</v>
      </c>
      <c r="P531" t="s">
        <v>2004</v>
      </c>
      <c r="Q531" t="b">
        <v>0</v>
      </c>
      <c r="R531">
        <v>0</v>
      </c>
      <c r="T531" t="e">
        <v>#VALUE!</v>
      </c>
      <c r="U531" s="67" t="e">
        <v>#VALUE!</v>
      </c>
      <c r="V531" s="69" t="e">
        <v>#VALUE!</v>
      </c>
    </row>
    <row r="532" spans="6:22" x14ac:dyDescent="0.25">
      <c r="F532">
        <v>0</v>
      </c>
      <c r="G532">
        <v>0</v>
      </c>
      <c r="O532" t="s">
        <v>2004</v>
      </c>
      <c r="P532" t="s">
        <v>2004</v>
      </c>
      <c r="Q532" t="b">
        <v>0</v>
      </c>
      <c r="R532">
        <v>0</v>
      </c>
      <c r="T532" t="e">
        <v>#VALUE!</v>
      </c>
      <c r="U532" s="67" t="e">
        <v>#VALUE!</v>
      </c>
      <c r="V532" s="69" t="e">
        <v>#VALUE!</v>
      </c>
    </row>
    <row r="533" spans="6:22" x14ac:dyDescent="0.25">
      <c r="F533">
        <v>0</v>
      </c>
      <c r="G533">
        <v>0</v>
      </c>
      <c r="O533" t="s">
        <v>2004</v>
      </c>
      <c r="P533" t="s">
        <v>2004</v>
      </c>
      <c r="Q533" t="b">
        <v>0</v>
      </c>
      <c r="R533">
        <v>0</v>
      </c>
      <c r="T533" t="e">
        <v>#VALUE!</v>
      </c>
      <c r="U533" s="67" t="e">
        <v>#VALUE!</v>
      </c>
      <c r="V533" s="69" t="e">
        <v>#VALUE!</v>
      </c>
    </row>
    <row r="534" spans="6:22" x14ac:dyDescent="0.25">
      <c r="F534">
        <v>0</v>
      </c>
      <c r="G534">
        <v>0</v>
      </c>
      <c r="O534" t="s">
        <v>2004</v>
      </c>
      <c r="P534" t="s">
        <v>2004</v>
      </c>
      <c r="Q534" t="b">
        <v>0</v>
      </c>
      <c r="R534">
        <v>0</v>
      </c>
      <c r="T534" t="e">
        <v>#VALUE!</v>
      </c>
      <c r="U534" s="67" t="e">
        <v>#VALUE!</v>
      </c>
      <c r="V534" s="69" t="e">
        <v>#VALUE!</v>
      </c>
    </row>
    <row r="535" spans="6:22" x14ac:dyDescent="0.25">
      <c r="F535">
        <v>0</v>
      </c>
      <c r="G535">
        <v>0</v>
      </c>
      <c r="O535" t="s">
        <v>2004</v>
      </c>
      <c r="P535" t="s">
        <v>2004</v>
      </c>
      <c r="Q535" t="b">
        <v>0</v>
      </c>
      <c r="R535">
        <v>0</v>
      </c>
      <c r="T535" t="e">
        <v>#VALUE!</v>
      </c>
      <c r="U535" s="67" t="e">
        <v>#VALUE!</v>
      </c>
      <c r="V535" s="69" t="e">
        <v>#VALUE!</v>
      </c>
    </row>
    <row r="536" spans="6:22" x14ac:dyDescent="0.25">
      <c r="F536">
        <v>0</v>
      </c>
      <c r="G536">
        <v>0</v>
      </c>
      <c r="O536" t="s">
        <v>2004</v>
      </c>
      <c r="P536" t="s">
        <v>2004</v>
      </c>
      <c r="Q536" t="b">
        <v>0</v>
      </c>
      <c r="R536">
        <v>0</v>
      </c>
      <c r="T536" t="e">
        <v>#VALUE!</v>
      </c>
      <c r="U536" s="67" t="e">
        <v>#VALUE!</v>
      </c>
      <c r="V536" s="69" t="e">
        <v>#VALUE!</v>
      </c>
    </row>
    <row r="537" spans="6:22" x14ac:dyDescent="0.25">
      <c r="F537">
        <v>0</v>
      </c>
      <c r="G537">
        <v>0</v>
      </c>
      <c r="O537" t="s">
        <v>2004</v>
      </c>
      <c r="P537" t="s">
        <v>2004</v>
      </c>
      <c r="Q537" t="b">
        <v>0</v>
      </c>
      <c r="R537">
        <v>0</v>
      </c>
      <c r="T537" t="e">
        <v>#VALUE!</v>
      </c>
      <c r="U537" s="67" t="e">
        <v>#VALUE!</v>
      </c>
      <c r="V537" s="69" t="e">
        <v>#VALUE!</v>
      </c>
    </row>
    <row r="538" spans="6:22" x14ac:dyDescent="0.25">
      <c r="F538">
        <v>0</v>
      </c>
      <c r="G538">
        <v>0</v>
      </c>
      <c r="O538" t="s">
        <v>2004</v>
      </c>
      <c r="P538" t="s">
        <v>2004</v>
      </c>
      <c r="Q538" t="b">
        <v>0</v>
      </c>
      <c r="R538">
        <v>0</v>
      </c>
      <c r="T538" t="e">
        <v>#VALUE!</v>
      </c>
      <c r="U538" s="67" t="e">
        <v>#VALUE!</v>
      </c>
      <c r="V538" s="69" t="e">
        <v>#VALUE!</v>
      </c>
    </row>
    <row r="539" spans="6:22" x14ac:dyDescent="0.25">
      <c r="F539">
        <v>0</v>
      </c>
      <c r="G539">
        <v>0</v>
      </c>
      <c r="O539" t="s">
        <v>2004</v>
      </c>
      <c r="P539" t="s">
        <v>2004</v>
      </c>
      <c r="Q539" t="b">
        <v>0</v>
      </c>
      <c r="R539">
        <v>0</v>
      </c>
      <c r="T539" t="e">
        <v>#VALUE!</v>
      </c>
      <c r="U539" s="67" t="e">
        <v>#VALUE!</v>
      </c>
      <c r="V539" s="69" t="e">
        <v>#VALUE!</v>
      </c>
    </row>
    <row r="540" spans="6:22" x14ac:dyDescent="0.25">
      <c r="F540">
        <v>0</v>
      </c>
      <c r="G540">
        <v>0</v>
      </c>
      <c r="O540" t="s">
        <v>2004</v>
      </c>
      <c r="P540" t="s">
        <v>2004</v>
      </c>
      <c r="Q540" t="b">
        <v>0</v>
      </c>
      <c r="R540">
        <v>0</v>
      </c>
      <c r="T540" t="e">
        <v>#VALUE!</v>
      </c>
      <c r="U540" s="67" t="e">
        <v>#VALUE!</v>
      </c>
      <c r="V540" s="69" t="e">
        <v>#VALUE!</v>
      </c>
    </row>
    <row r="541" spans="6:22" x14ac:dyDescent="0.25">
      <c r="F541">
        <v>0</v>
      </c>
      <c r="G541">
        <v>0</v>
      </c>
      <c r="O541" t="s">
        <v>2004</v>
      </c>
      <c r="P541" t="s">
        <v>2004</v>
      </c>
      <c r="Q541" t="b">
        <v>0</v>
      </c>
      <c r="R541">
        <v>0</v>
      </c>
      <c r="T541" t="e">
        <v>#VALUE!</v>
      </c>
      <c r="U541" s="67" t="e">
        <v>#VALUE!</v>
      </c>
      <c r="V541" s="69" t="e">
        <v>#VALUE!</v>
      </c>
    </row>
    <row r="542" spans="6:22" x14ac:dyDescent="0.25">
      <c r="F542">
        <v>0</v>
      </c>
      <c r="G542">
        <v>0</v>
      </c>
      <c r="O542" t="s">
        <v>2004</v>
      </c>
      <c r="P542" t="s">
        <v>2004</v>
      </c>
      <c r="Q542" t="b">
        <v>0</v>
      </c>
      <c r="R542">
        <v>0</v>
      </c>
      <c r="T542" t="e">
        <v>#VALUE!</v>
      </c>
      <c r="U542" s="67" t="e">
        <v>#VALUE!</v>
      </c>
      <c r="V542" s="69" t="e">
        <v>#VALUE!</v>
      </c>
    </row>
    <row r="543" spans="6:22" x14ac:dyDescent="0.25">
      <c r="F543">
        <v>0</v>
      </c>
      <c r="G543">
        <v>0</v>
      </c>
      <c r="O543" t="s">
        <v>2004</v>
      </c>
      <c r="P543" t="s">
        <v>2004</v>
      </c>
      <c r="Q543" t="b">
        <v>0</v>
      </c>
      <c r="R543">
        <v>0</v>
      </c>
      <c r="T543" t="e">
        <v>#VALUE!</v>
      </c>
      <c r="U543" s="67" t="e">
        <v>#VALUE!</v>
      </c>
      <c r="V543" s="69" t="e">
        <v>#VALUE!</v>
      </c>
    </row>
    <row r="544" spans="6:22" x14ac:dyDescent="0.25">
      <c r="F544">
        <v>0</v>
      </c>
      <c r="G544">
        <v>0</v>
      </c>
      <c r="O544" t="s">
        <v>2004</v>
      </c>
      <c r="P544" t="s">
        <v>2004</v>
      </c>
      <c r="Q544" t="b">
        <v>0</v>
      </c>
      <c r="R544">
        <v>0</v>
      </c>
      <c r="T544" t="e">
        <v>#VALUE!</v>
      </c>
      <c r="U544" s="67" t="e">
        <v>#VALUE!</v>
      </c>
      <c r="V544" s="69" t="e">
        <v>#VALUE!</v>
      </c>
    </row>
    <row r="545" spans="6:22" x14ac:dyDescent="0.25">
      <c r="F545">
        <v>0</v>
      </c>
      <c r="G545">
        <v>0</v>
      </c>
      <c r="O545" t="s">
        <v>2004</v>
      </c>
      <c r="P545" t="s">
        <v>2004</v>
      </c>
      <c r="Q545" t="b">
        <v>0</v>
      </c>
      <c r="R545">
        <v>0</v>
      </c>
      <c r="T545" t="e">
        <v>#VALUE!</v>
      </c>
      <c r="U545" s="67" t="e">
        <v>#VALUE!</v>
      </c>
      <c r="V545" s="69" t="e">
        <v>#VALUE!</v>
      </c>
    </row>
    <row r="546" spans="6:22" x14ac:dyDescent="0.25">
      <c r="F546">
        <v>0</v>
      </c>
      <c r="G546">
        <v>0</v>
      </c>
      <c r="O546" t="s">
        <v>2004</v>
      </c>
      <c r="P546" t="s">
        <v>2004</v>
      </c>
      <c r="Q546" t="b">
        <v>0</v>
      </c>
      <c r="R546">
        <v>0</v>
      </c>
      <c r="T546" t="e">
        <v>#VALUE!</v>
      </c>
      <c r="U546" s="67" t="e">
        <v>#VALUE!</v>
      </c>
      <c r="V546" s="69" t="e">
        <v>#VALUE!</v>
      </c>
    </row>
    <row r="547" spans="6:22" x14ac:dyDescent="0.25">
      <c r="F547">
        <v>0</v>
      </c>
      <c r="G547">
        <v>0</v>
      </c>
      <c r="O547" t="s">
        <v>2004</v>
      </c>
      <c r="P547" t="s">
        <v>2004</v>
      </c>
      <c r="Q547" t="b">
        <v>0</v>
      </c>
      <c r="R547">
        <v>0</v>
      </c>
      <c r="T547" t="e">
        <v>#VALUE!</v>
      </c>
      <c r="U547" s="67" t="e">
        <v>#VALUE!</v>
      </c>
      <c r="V547" s="69" t="e">
        <v>#VALUE!</v>
      </c>
    </row>
    <row r="548" spans="6:22" x14ac:dyDescent="0.25">
      <c r="F548">
        <v>0</v>
      </c>
      <c r="G548">
        <v>0</v>
      </c>
      <c r="O548" t="s">
        <v>2004</v>
      </c>
      <c r="P548" t="s">
        <v>2004</v>
      </c>
      <c r="Q548" t="b">
        <v>0</v>
      </c>
      <c r="R548">
        <v>0</v>
      </c>
      <c r="T548" t="e">
        <v>#VALUE!</v>
      </c>
      <c r="U548" s="67" t="e">
        <v>#VALUE!</v>
      </c>
      <c r="V548" s="69" t="e">
        <v>#VALUE!</v>
      </c>
    </row>
    <row r="549" spans="6:22" x14ac:dyDescent="0.25">
      <c r="F549">
        <v>0</v>
      </c>
      <c r="G549">
        <v>0</v>
      </c>
      <c r="O549" t="s">
        <v>2004</v>
      </c>
      <c r="P549" t="s">
        <v>2004</v>
      </c>
      <c r="Q549" t="b">
        <v>0</v>
      </c>
      <c r="R549">
        <v>0</v>
      </c>
      <c r="T549" t="e">
        <v>#VALUE!</v>
      </c>
      <c r="U549" s="67" t="e">
        <v>#VALUE!</v>
      </c>
      <c r="V549" s="69" t="e">
        <v>#VALUE!</v>
      </c>
    </row>
    <row r="550" spans="6:22" x14ac:dyDescent="0.25">
      <c r="F550">
        <v>0</v>
      </c>
      <c r="G550">
        <v>0</v>
      </c>
      <c r="O550" t="s">
        <v>2004</v>
      </c>
      <c r="P550" t="s">
        <v>2004</v>
      </c>
      <c r="Q550" t="b">
        <v>0</v>
      </c>
      <c r="R550">
        <v>0</v>
      </c>
      <c r="T550" t="e">
        <v>#VALUE!</v>
      </c>
      <c r="U550" s="67" t="e">
        <v>#VALUE!</v>
      </c>
      <c r="V550" s="69" t="e">
        <v>#VALUE!</v>
      </c>
    </row>
    <row r="551" spans="6:22" x14ac:dyDescent="0.25">
      <c r="F551">
        <v>0</v>
      </c>
      <c r="G551">
        <v>0</v>
      </c>
      <c r="O551" t="s">
        <v>2004</v>
      </c>
      <c r="P551" t="s">
        <v>2004</v>
      </c>
      <c r="Q551" t="b">
        <v>0</v>
      </c>
      <c r="R551">
        <v>0</v>
      </c>
      <c r="T551" t="e">
        <v>#VALUE!</v>
      </c>
      <c r="U551" s="67" t="e">
        <v>#VALUE!</v>
      </c>
      <c r="V551" s="69" t="e">
        <v>#VALUE!</v>
      </c>
    </row>
    <row r="552" spans="6:22" x14ac:dyDescent="0.25">
      <c r="F552">
        <v>0</v>
      </c>
      <c r="G552">
        <v>0</v>
      </c>
      <c r="O552" t="s">
        <v>2004</v>
      </c>
      <c r="P552" t="s">
        <v>2004</v>
      </c>
      <c r="Q552" t="b">
        <v>0</v>
      </c>
      <c r="R552">
        <v>0</v>
      </c>
      <c r="T552" t="e">
        <v>#VALUE!</v>
      </c>
      <c r="U552" s="67" t="e">
        <v>#VALUE!</v>
      </c>
      <c r="V552" s="69" t="e">
        <v>#VALUE!</v>
      </c>
    </row>
    <row r="553" spans="6:22" x14ac:dyDescent="0.25">
      <c r="F553">
        <v>0</v>
      </c>
      <c r="G553">
        <v>0</v>
      </c>
      <c r="O553" t="s">
        <v>2004</v>
      </c>
      <c r="P553" t="s">
        <v>2004</v>
      </c>
      <c r="Q553" t="b">
        <v>0</v>
      </c>
      <c r="R553">
        <v>0</v>
      </c>
      <c r="T553" t="e">
        <v>#VALUE!</v>
      </c>
      <c r="U553" s="67" t="e">
        <v>#VALUE!</v>
      </c>
      <c r="V553" s="69" t="e">
        <v>#VALUE!</v>
      </c>
    </row>
    <row r="554" spans="6:22" x14ac:dyDescent="0.25">
      <c r="F554">
        <v>0</v>
      </c>
      <c r="G554">
        <v>0</v>
      </c>
      <c r="O554" t="s">
        <v>2004</v>
      </c>
      <c r="P554" t="s">
        <v>2004</v>
      </c>
      <c r="Q554" t="b">
        <v>0</v>
      </c>
      <c r="R554">
        <v>0</v>
      </c>
      <c r="T554" t="e">
        <v>#VALUE!</v>
      </c>
      <c r="U554" s="67" t="e">
        <v>#VALUE!</v>
      </c>
      <c r="V554" s="69" t="e">
        <v>#VALUE!</v>
      </c>
    </row>
    <row r="555" spans="6:22" x14ac:dyDescent="0.25">
      <c r="F555">
        <v>0</v>
      </c>
      <c r="G555">
        <v>0</v>
      </c>
      <c r="O555" t="s">
        <v>2004</v>
      </c>
      <c r="P555" t="s">
        <v>2004</v>
      </c>
      <c r="Q555" t="b">
        <v>0</v>
      </c>
      <c r="R555">
        <v>0</v>
      </c>
      <c r="T555" t="e">
        <v>#VALUE!</v>
      </c>
      <c r="U555" s="67" t="e">
        <v>#VALUE!</v>
      </c>
      <c r="V555" s="69" t="e">
        <v>#VALUE!</v>
      </c>
    </row>
    <row r="556" spans="6:22" x14ac:dyDescent="0.25">
      <c r="F556">
        <v>0</v>
      </c>
      <c r="G556">
        <v>0</v>
      </c>
      <c r="O556" t="s">
        <v>2004</v>
      </c>
      <c r="P556" t="s">
        <v>2004</v>
      </c>
      <c r="Q556" t="b">
        <v>0</v>
      </c>
      <c r="R556">
        <v>0</v>
      </c>
      <c r="T556" t="e">
        <v>#VALUE!</v>
      </c>
      <c r="U556" s="67" t="e">
        <v>#VALUE!</v>
      </c>
      <c r="V556" s="69" t="e">
        <v>#VALUE!</v>
      </c>
    </row>
    <row r="557" spans="6:22" x14ac:dyDescent="0.25">
      <c r="F557">
        <v>0</v>
      </c>
      <c r="G557">
        <v>0</v>
      </c>
      <c r="O557" t="s">
        <v>2004</v>
      </c>
      <c r="P557" t="s">
        <v>2004</v>
      </c>
      <c r="Q557" t="b">
        <v>0</v>
      </c>
      <c r="R557">
        <v>0</v>
      </c>
      <c r="T557" t="e">
        <v>#VALUE!</v>
      </c>
      <c r="U557" s="67" t="e">
        <v>#VALUE!</v>
      </c>
      <c r="V557" s="69" t="e">
        <v>#VALUE!</v>
      </c>
    </row>
    <row r="558" spans="6:22" x14ac:dyDescent="0.25">
      <c r="F558">
        <v>0</v>
      </c>
      <c r="G558">
        <v>0</v>
      </c>
      <c r="O558" t="s">
        <v>2004</v>
      </c>
      <c r="P558" t="s">
        <v>2004</v>
      </c>
      <c r="Q558" t="b">
        <v>0</v>
      </c>
      <c r="R558">
        <v>0</v>
      </c>
      <c r="T558" t="e">
        <v>#VALUE!</v>
      </c>
      <c r="U558" s="67" t="e">
        <v>#VALUE!</v>
      </c>
      <c r="V558" s="69" t="e">
        <v>#VALUE!</v>
      </c>
    </row>
    <row r="559" spans="6:22" x14ac:dyDescent="0.25">
      <c r="F559">
        <v>0</v>
      </c>
      <c r="G559">
        <v>0</v>
      </c>
      <c r="O559" t="s">
        <v>2004</v>
      </c>
      <c r="P559" t="s">
        <v>2004</v>
      </c>
      <c r="Q559" t="b">
        <v>0</v>
      </c>
      <c r="R559">
        <v>0</v>
      </c>
      <c r="T559" t="e">
        <v>#VALUE!</v>
      </c>
      <c r="U559" s="67" t="e">
        <v>#VALUE!</v>
      </c>
      <c r="V559" s="69" t="e">
        <v>#VALUE!</v>
      </c>
    </row>
    <row r="560" spans="6:22" x14ac:dyDescent="0.25">
      <c r="F560">
        <v>0</v>
      </c>
      <c r="G560">
        <v>0</v>
      </c>
      <c r="O560" t="s">
        <v>2004</v>
      </c>
      <c r="P560" t="s">
        <v>2004</v>
      </c>
      <c r="Q560" t="b">
        <v>0</v>
      </c>
      <c r="R560">
        <v>0</v>
      </c>
      <c r="T560" t="e">
        <v>#VALUE!</v>
      </c>
      <c r="U560" s="67" t="e">
        <v>#VALUE!</v>
      </c>
      <c r="V560" s="69" t="e">
        <v>#VALUE!</v>
      </c>
    </row>
    <row r="561" spans="6:22" x14ac:dyDescent="0.25">
      <c r="F561">
        <v>0</v>
      </c>
      <c r="G561">
        <v>0</v>
      </c>
      <c r="O561" t="s">
        <v>2004</v>
      </c>
      <c r="P561" t="s">
        <v>2004</v>
      </c>
      <c r="Q561" t="b">
        <v>0</v>
      </c>
      <c r="R561">
        <v>0</v>
      </c>
      <c r="T561" t="e">
        <v>#VALUE!</v>
      </c>
      <c r="U561" s="67" t="e">
        <v>#VALUE!</v>
      </c>
      <c r="V561" s="69" t="e">
        <v>#VALUE!</v>
      </c>
    </row>
    <row r="562" spans="6:22" x14ac:dyDescent="0.25">
      <c r="F562">
        <v>0</v>
      </c>
      <c r="G562">
        <v>0</v>
      </c>
      <c r="O562" t="s">
        <v>2004</v>
      </c>
      <c r="P562" t="s">
        <v>2004</v>
      </c>
      <c r="Q562" t="b">
        <v>0</v>
      </c>
      <c r="R562">
        <v>0</v>
      </c>
      <c r="T562" t="e">
        <v>#VALUE!</v>
      </c>
      <c r="U562" s="67" t="e">
        <v>#VALUE!</v>
      </c>
      <c r="V562" s="69" t="e">
        <v>#VALUE!</v>
      </c>
    </row>
    <row r="563" spans="6:22" x14ac:dyDescent="0.25">
      <c r="F563">
        <v>0</v>
      </c>
      <c r="G563">
        <v>0</v>
      </c>
      <c r="O563" t="s">
        <v>2004</v>
      </c>
      <c r="P563" t="s">
        <v>2004</v>
      </c>
      <c r="Q563" t="b">
        <v>0</v>
      </c>
      <c r="R563">
        <v>0</v>
      </c>
      <c r="T563" t="e">
        <v>#VALUE!</v>
      </c>
      <c r="U563" s="67" t="e">
        <v>#VALUE!</v>
      </c>
      <c r="V563" s="69" t="e">
        <v>#VALUE!</v>
      </c>
    </row>
    <row r="564" spans="6:22" x14ac:dyDescent="0.25">
      <c r="F564">
        <v>0</v>
      </c>
      <c r="G564">
        <v>0</v>
      </c>
      <c r="O564" t="s">
        <v>2004</v>
      </c>
      <c r="P564" t="s">
        <v>2004</v>
      </c>
      <c r="Q564" t="b">
        <v>0</v>
      </c>
      <c r="R564">
        <v>0</v>
      </c>
      <c r="T564" t="e">
        <v>#VALUE!</v>
      </c>
      <c r="U564" s="67" t="e">
        <v>#VALUE!</v>
      </c>
      <c r="V564" s="69" t="e">
        <v>#VALUE!</v>
      </c>
    </row>
    <row r="565" spans="6:22" x14ac:dyDescent="0.25">
      <c r="F565">
        <v>0</v>
      </c>
      <c r="G565">
        <v>0</v>
      </c>
      <c r="O565" t="s">
        <v>2004</v>
      </c>
      <c r="P565" t="s">
        <v>2004</v>
      </c>
      <c r="Q565" t="b">
        <v>0</v>
      </c>
      <c r="R565">
        <v>0</v>
      </c>
      <c r="T565" t="e">
        <v>#VALUE!</v>
      </c>
      <c r="U565" s="67" t="e">
        <v>#VALUE!</v>
      </c>
      <c r="V565" s="69" t="e">
        <v>#VALUE!</v>
      </c>
    </row>
    <row r="566" spans="6:22" x14ac:dyDescent="0.25">
      <c r="F566">
        <v>0</v>
      </c>
      <c r="G566">
        <v>0</v>
      </c>
      <c r="O566" t="s">
        <v>2004</v>
      </c>
      <c r="P566" t="s">
        <v>2004</v>
      </c>
      <c r="Q566" t="b">
        <v>0</v>
      </c>
      <c r="R566">
        <v>0</v>
      </c>
      <c r="T566" t="e">
        <v>#VALUE!</v>
      </c>
      <c r="U566" s="67" t="e">
        <v>#VALUE!</v>
      </c>
      <c r="V566" s="69" t="e">
        <v>#VALUE!</v>
      </c>
    </row>
    <row r="567" spans="6:22" x14ac:dyDescent="0.25">
      <c r="F567">
        <v>0</v>
      </c>
      <c r="G567">
        <v>0</v>
      </c>
      <c r="O567" t="s">
        <v>2004</v>
      </c>
      <c r="P567" t="s">
        <v>2004</v>
      </c>
      <c r="Q567" t="b">
        <v>0</v>
      </c>
      <c r="R567">
        <v>0</v>
      </c>
      <c r="T567" t="e">
        <v>#VALUE!</v>
      </c>
      <c r="U567" s="67" t="e">
        <v>#VALUE!</v>
      </c>
      <c r="V567" s="69" t="e">
        <v>#VALUE!</v>
      </c>
    </row>
    <row r="568" spans="6:22" x14ac:dyDescent="0.25">
      <c r="F568">
        <v>0</v>
      </c>
      <c r="G568">
        <v>0</v>
      </c>
      <c r="O568" t="s">
        <v>2004</v>
      </c>
      <c r="P568" t="s">
        <v>2004</v>
      </c>
      <c r="Q568" t="b">
        <v>0</v>
      </c>
      <c r="R568">
        <v>0</v>
      </c>
      <c r="T568" t="e">
        <v>#VALUE!</v>
      </c>
      <c r="U568" s="67" t="e">
        <v>#VALUE!</v>
      </c>
      <c r="V568" s="69" t="e">
        <v>#VALUE!</v>
      </c>
    </row>
    <row r="569" spans="6:22" x14ac:dyDescent="0.25">
      <c r="F569">
        <v>0</v>
      </c>
      <c r="G569">
        <v>0</v>
      </c>
      <c r="O569" t="s">
        <v>2004</v>
      </c>
      <c r="P569" t="s">
        <v>2004</v>
      </c>
      <c r="Q569" t="b">
        <v>0</v>
      </c>
      <c r="R569">
        <v>0</v>
      </c>
      <c r="T569" t="e">
        <v>#VALUE!</v>
      </c>
      <c r="U569" s="67" t="e">
        <v>#VALUE!</v>
      </c>
      <c r="V569" s="69" t="e">
        <v>#VALUE!</v>
      </c>
    </row>
    <row r="570" spans="6:22" x14ac:dyDescent="0.25">
      <c r="F570">
        <v>0</v>
      </c>
      <c r="G570">
        <v>0</v>
      </c>
      <c r="O570" t="s">
        <v>2004</v>
      </c>
      <c r="P570" t="s">
        <v>2004</v>
      </c>
      <c r="Q570" t="b">
        <v>0</v>
      </c>
      <c r="R570">
        <v>0</v>
      </c>
      <c r="T570" t="e">
        <v>#VALUE!</v>
      </c>
      <c r="U570" s="67" t="e">
        <v>#VALUE!</v>
      </c>
      <c r="V570" s="69" t="e">
        <v>#VALUE!</v>
      </c>
    </row>
    <row r="571" spans="6:22" x14ac:dyDescent="0.25">
      <c r="F571">
        <v>0</v>
      </c>
      <c r="G571">
        <v>0</v>
      </c>
      <c r="O571" t="s">
        <v>2004</v>
      </c>
      <c r="P571" t="s">
        <v>2004</v>
      </c>
      <c r="Q571" t="b">
        <v>0</v>
      </c>
      <c r="R571">
        <v>0</v>
      </c>
      <c r="T571" t="e">
        <v>#VALUE!</v>
      </c>
      <c r="U571" s="67" t="e">
        <v>#VALUE!</v>
      </c>
      <c r="V571" s="69" t="e">
        <v>#VALUE!</v>
      </c>
    </row>
    <row r="572" spans="6:22" x14ac:dyDescent="0.25">
      <c r="F572">
        <v>0</v>
      </c>
      <c r="G572">
        <v>0</v>
      </c>
      <c r="O572" t="s">
        <v>2004</v>
      </c>
      <c r="P572" t="s">
        <v>2004</v>
      </c>
      <c r="Q572" t="b">
        <v>0</v>
      </c>
      <c r="R572">
        <v>0</v>
      </c>
      <c r="T572" t="e">
        <v>#VALUE!</v>
      </c>
      <c r="U572" s="67" t="e">
        <v>#VALUE!</v>
      </c>
      <c r="V572" s="69" t="e">
        <v>#VALUE!</v>
      </c>
    </row>
    <row r="573" spans="6:22" x14ac:dyDescent="0.25">
      <c r="F573">
        <v>0</v>
      </c>
      <c r="G573">
        <v>0</v>
      </c>
      <c r="O573" t="s">
        <v>2004</v>
      </c>
      <c r="P573" t="s">
        <v>2004</v>
      </c>
      <c r="Q573" t="b">
        <v>0</v>
      </c>
      <c r="R573">
        <v>0</v>
      </c>
      <c r="T573" t="e">
        <v>#VALUE!</v>
      </c>
      <c r="U573" s="67" t="e">
        <v>#VALUE!</v>
      </c>
      <c r="V573" s="69" t="e">
        <v>#VALUE!</v>
      </c>
    </row>
    <row r="574" spans="6:22" x14ac:dyDescent="0.25">
      <c r="F574">
        <v>0</v>
      </c>
      <c r="G574">
        <v>0</v>
      </c>
      <c r="O574" t="s">
        <v>2004</v>
      </c>
      <c r="P574" t="s">
        <v>2004</v>
      </c>
      <c r="Q574" t="b">
        <v>0</v>
      </c>
      <c r="R574">
        <v>0</v>
      </c>
      <c r="T574" t="e">
        <v>#VALUE!</v>
      </c>
      <c r="U574" s="67" t="e">
        <v>#VALUE!</v>
      </c>
      <c r="V574" s="69" t="e">
        <v>#VALUE!</v>
      </c>
    </row>
    <row r="575" spans="6:22" x14ac:dyDescent="0.25">
      <c r="F575">
        <v>0</v>
      </c>
      <c r="G575">
        <v>0</v>
      </c>
      <c r="O575" t="s">
        <v>2004</v>
      </c>
      <c r="P575" t="s">
        <v>2004</v>
      </c>
      <c r="Q575" t="b">
        <v>0</v>
      </c>
      <c r="R575">
        <v>0</v>
      </c>
      <c r="T575" t="e">
        <v>#VALUE!</v>
      </c>
      <c r="U575" s="67" t="e">
        <v>#VALUE!</v>
      </c>
      <c r="V575" s="69" t="e">
        <v>#VALUE!</v>
      </c>
    </row>
    <row r="576" spans="6:22" x14ac:dyDescent="0.25">
      <c r="F576">
        <v>0</v>
      </c>
      <c r="G576">
        <v>0</v>
      </c>
      <c r="O576" t="s">
        <v>2004</v>
      </c>
      <c r="P576" t="s">
        <v>2004</v>
      </c>
      <c r="Q576" t="b">
        <v>0</v>
      </c>
      <c r="R576">
        <v>0</v>
      </c>
      <c r="T576" t="e">
        <v>#VALUE!</v>
      </c>
      <c r="U576" s="67" t="e">
        <v>#VALUE!</v>
      </c>
      <c r="V576" s="69" t="e">
        <v>#VALUE!</v>
      </c>
    </row>
    <row r="577" spans="6:22" x14ac:dyDescent="0.25">
      <c r="F577">
        <v>0</v>
      </c>
      <c r="G577">
        <v>0</v>
      </c>
      <c r="O577" t="s">
        <v>2004</v>
      </c>
      <c r="P577" t="s">
        <v>2004</v>
      </c>
      <c r="Q577" t="b">
        <v>0</v>
      </c>
      <c r="R577">
        <v>0</v>
      </c>
      <c r="T577" t="e">
        <v>#VALUE!</v>
      </c>
      <c r="U577" s="67" t="e">
        <v>#VALUE!</v>
      </c>
      <c r="V577" s="69" t="e">
        <v>#VALUE!</v>
      </c>
    </row>
    <row r="578" spans="6:22" x14ac:dyDescent="0.25">
      <c r="F578">
        <v>0</v>
      </c>
      <c r="G578">
        <v>0</v>
      </c>
      <c r="O578" t="s">
        <v>2004</v>
      </c>
      <c r="P578" t="s">
        <v>2004</v>
      </c>
      <c r="Q578" t="b">
        <v>0</v>
      </c>
      <c r="R578">
        <v>0</v>
      </c>
      <c r="T578" t="e">
        <v>#VALUE!</v>
      </c>
      <c r="U578" s="67" t="e">
        <v>#VALUE!</v>
      </c>
      <c r="V578" s="69" t="e">
        <v>#VALUE!</v>
      </c>
    </row>
    <row r="579" spans="6:22" x14ac:dyDescent="0.25">
      <c r="F579">
        <v>0</v>
      </c>
      <c r="G579">
        <v>0</v>
      </c>
      <c r="O579" t="s">
        <v>2004</v>
      </c>
      <c r="P579" t="s">
        <v>2004</v>
      </c>
      <c r="Q579" t="b">
        <v>0</v>
      </c>
      <c r="R579">
        <v>0</v>
      </c>
      <c r="T579" t="e">
        <v>#VALUE!</v>
      </c>
      <c r="U579" s="67" t="e">
        <v>#VALUE!</v>
      </c>
      <c r="V579" s="69" t="e">
        <v>#VALUE!</v>
      </c>
    </row>
    <row r="580" spans="6:22" x14ac:dyDescent="0.25">
      <c r="F580">
        <v>0</v>
      </c>
      <c r="G580">
        <v>0</v>
      </c>
      <c r="O580" t="s">
        <v>2004</v>
      </c>
      <c r="P580" t="s">
        <v>2004</v>
      </c>
      <c r="Q580" t="b">
        <v>0</v>
      </c>
      <c r="R580">
        <v>0</v>
      </c>
      <c r="T580" t="e">
        <v>#VALUE!</v>
      </c>
      <c r="U580" s="67" t="e">
        <v>#VALUE!</v>
      </c>
      <c r="V580" s="69" t="e">
        <v>#VALUE!</v>
      </c>
    </row>
    <row r="581" spans="6:22" x14ac:dyDescent="0.25">
      <c r="F581">
        <v>0</v>
      </c>
      <c r="G581">
        <v>0</v>
      </c>
      <c r="O581" t="s">
        <v>2004</v>
      </c>
      <c r="P581" t="s">
        <v>2004</v>
      </c>
      <c r="Q581" t="b">
        <v>0</v>
      </c>
      <c r="R581">
        <v>0</v>
      </c>
      <c r="T581" t="e">
        <v>#VALUE!</v>
      </c>
      <c r="U581" s="67" t="e">
        <v>#VALUE!</v>
      </c>
      <c r="V581" s="69" t="e">
        <v>#VALUE!</v>
      </c>
    </row>
    <row r="582" spans="6:22" x14ac:dyDescent="0.25">
      <c r="F582">
        <v>0</v>
      </c>
      <c r="G582">
        <v>0</v>
      </c>
      <c r="O582" t="s">
        <v>2004</v>
      </c>
      <c r="P582" t="s">
        <v>2004</v>
      </c>
      <c r="Q582" t="b">
        <v>0</v>
      </c>
      <c r="R582">
        <v>0</v>
      </c>
      <c r="T582" t="e">
        <v>#VALUE!</v>
      </c>
      <c r="U582" s="67" t="e">
        <v>#VALUE!</v>
      </c>
      <c r="V582" s="69" t="e">
        <v>#VALUE!</v>
      </c>
    </row>
    <row r="583" spans="6:22" x14ac:dyDescent="0.25">
      <c r="F583">
        <v>0</v>
      </c>
      <c r="G583">
        <v>0</v>
      </c>
      <c r="O583" t="s">
        <v>2004</v>
      </c>
      <c r="P583" t="s">
        <v>2004</v>
      </c>
      <c r="Q583" t="b">
        <v>0</v>
      </c>
      <c r="R583">
        <v>0</v>
      </c>
      <c r="T583" t="e">
        <v>#VALUE!</v>
      </c>
      <c r="U583" s="67" t="e">
        <v>#VALUE!</v>
      </c>
      <c r="V583" s="69" t="e">
        <v>#VALUE!</v>
      </c>
    </row>
    <row r="584" spans="6:22" x14ac:dyDescent="0.25">
      <c r="F584">
        <v>0</v>
      </c>
      <c r="G584">
        <v>0</v>
      </c>
      <c r="O584" t="s">
        <v>2004</v>
      </c>
      <c r="P584" t="s">
        <v>2004</v>
      </c>
      <c r="Q584" t="b">
        <v>0</v>
      </c>
      <c r="R584">
        <v>0</v>
      </c>
      <c r="T584" t="e">
        <v>#VALUE!</v>
      </c>
      <c r="U584" s="67" t="e">
        <v>#VALUE!</v>
      </c>
      <c r="V584" s="69" t="e">
        <v>#VALUE!</v>
      </c>
    </row>
    <row r="585" spans="6:22" x14ac:dyDescent="0.25">
      <c r="F585">
        <v>0</v>
      </c>
      <c r="G585">
        <v>0</v>
      </c>
      <c r="O585" t="s">
        <v>2004</v>
      </c>
      <c r="P585" t="s">
        <v>2004</v>
      </c>
      <c r="Q585" t="b">
        <v>0</v>
      </c>
      <c r="R585">
        <v>0</v>
      </c>
      <c r="T585" t="e">
        <v>#VALUE!</v>
      </c>
      <c r="U585" s="67" t="e">
        <v>#VALUE!</v>
      </c>
      <c r="V585" s="69" t="e">
        <v>#VALUE!</v>
      </c>
    </row>
    <row r="586" spans="6:22" x14ac:dyDescent="0.25">
      <c r="F586">
        <v>0</v>
      </c>
      <c r="G586">
        <v>0</v>
      </c>
      <c r="O586" t="s">
        <v>2004</v>
      </c>
      <c r="P586" t="s">
        <v>2004</v>
      </c>
      <c r="Q586" t="b">
        <v>0</v>
      </c>
      <c r="R586">
        <v>0</v>
      </c>
      <c r="T586" t="e">
        <v>#VALUE!</v>
      </c>
      <c r="U586" s="67" t="e">
        <v>#VALUE!</v>
      </c>
      <c r="V586" s="69" t="e">
        <v>#VALUE!</v>
      </c>
    </row>
    <row r="587" spans="6:22" x14ac:dyDescent="0.25">
      <c r="F587">
        <v>0</v>
      </c>
      <c r="G587">
        <v>0</v>
      </c>
      <c r="O587" t="s">
        <v>2004</v>
      </c>
      <c r="P587" t="s">
        <v>2004</v>
      </c>
      <c r="Q587" t="b">
        <v>0</v>
      </c>
      <c r="R587">
        <v>0</v>
      </c>
      <c r="T587" t="e">
        <v>#VALUE!</v>
      </c>
      <c r="U587" s="67" t="e">
        <v>#VALUE!</v>
      </c>
      <c r="V587" s="69" t="e">
        <v>#VALUE!</v>
      </c>
    </row>
    <row r="588" spans="6:22" x14ac:dyDescent="0.25">
      <c r="F588">
        <v>0</v>
      </c>
      <c r="G588">
        <v>0</v>
      </c>
      <c r="O588" t="s">
        <v>2004</v>
      </c>
      <c r="P588" t="s">
        <v>2004</v>
      </c>
      <c r="Q588" t="b">
        <v>0</v>
      </c>
      <c r="R588">
        <v>0</v>
      </c>
      <c r="T588" t="e">
        <v>#VALUE!</v>
      </c>
      <c r="U588" s="67" t="e">
        <v>#VALUE!</v>
      </c>
      <c r="V588" s="69" t="e">
        <v>#VALUE!</v>
      </c>
    </row>
    <row r="589" spans="6:22" x14ac:dyDescent="0.25">
      <c r="F589">
        <v>0</v>
      </c>
      <c r="G589">
        <v>0</v>
      </c>
      <c r="O589" t="s">
        <v>2004</v>
      </c>
      <c r="P589" t="s">
        <v>2004</v>
      </c>
      <c r="Q589" t="b">
        <v>0</v>
      </c>
      <c r="R589">
        <v>0</v>
      </c>
      <c r="T589" t="e">
        <v>#VALUE!</v>
      </c>
      <c r="U589" s="67" t="e">
        <v>#VALUE!</v>
      </c>
      <c r="V589" s="69" t="e">
        <v>#VALUE!</v>
      </c>
    </row>
    <row r="590" spans="6:22" x14ac:dyDescent="0.25">
      <c r="F590">
        <v>0</v>
      </c>
      <c r="G590">
        <v>0</v>
      </c>
      <c r="O590" t="s">
        <v>2004</v>
      </c>
      <c r="P590" t="s">
        <v>2004</v>
      </c>
      <c r="Q590" t="b">
        <v>0</v>
      </c>
      <c r="R590">
        <v>0</v>
      </c>
      <c r="T590" t="e">
        <v>#VALUE!</v>
      </c>
      <c r="U590" s="67" t="e">
        <v>#VALUE!</v>
      </c>
      <c r="V590" s="69" t="e">
        <v>#VALUE!</v>
      </c>
    </row>
    <row r="591" spans="6:22" x14ac:dyDescent="0.25">
      <c r="F591">
        <v>0</v>
      </c>
      <c r="G591">
        <v>0</v>
      </c>
      <c r="O591" t="s">
        <v>2004</v>
      </c>
      <c r="P591" t="s">
        <v>2004</v>
      </c>
      <c r="Q591" t="b">
        <v>0</v>
      </c>
      <c r="R591">
        <v>0</v>
      </c>
      <c r="T591" t="e">
        <v>#VALUE!</v>
      </c>
      <c r="U591" s="67" t="e">
        <v>#VALUE!</v>
      </c>
      <c r="V591" s="69" t="e">
        <v>#VALUE!</v>
      </c>
    </row>
    <row r="592" spans="6:22" x14ac:dyDescent="0.25">
      <c r="F592">
        <v>0</v>
      </c>
      <c r="G592">
        <v>0</v>
      </c>
      <c r="O592" t="s">
        <v>2004</v>
      </c>
      <c r="P592" t="s">
        <v>2004</v>
      </c>
      <c r="Q592" t="b">
        <v>0</v>
      </c>
      <c r="R592">
        <v>0</v>
      </c>
      <c r="T592" t="e">
        <v>#VALUE!</v>
      </c>
      <c r="U592" s="67" t="e">
        <v>#VALUE!</v>
      </c>
      <c r="V592" s="69" t="e">
        <v>#VALUE!</v>
      </c>
    </row>
    <row r="593" spans="6:22" x14ac:dyDescent="0.25">
      <c r="F593">
        <v>0</v>
      </c>
      <c r="G593">
        <v>0</v>
      </c>
      <c r="O593" t="s">
        <v>2004</v>
      </c>
      <c r="P593" t="s">
        <v>2004</v>
      </c>
      <c r="Q593" t="b">
        <v>0</v>
      </c>
      <c r="R593">
        <v>0</v>
      </c>
      <c r="T593" t="e">
        <v>#VALUE!</v>
      </c>
      <c r="U593" s="67" t="e">
        <v>#VALUE!</v>
      </c>
      <c r="V593" s="69" t="e">
        <v>#VALUE!</v>
      </c>
    </row>
    <row r="594" spans="6:22" x14ac:dyDescent="0.25">
      <c r="F594">
        <v>0</v>
      </c>
      <c r="G594">
        <v>0</v>
      </c>
      <c r="O594" t="s">
        <v>2004</v>
      </c>
      <c r="P594" t="s">
        <v>2004</v>
      </c>
      <c r="Q594" t="b">
        <v>0</v>
      </c>
      <c r="R594">
        <v>0</v>
      </c>
      <c r="T594" t="e">
        <v>#VALUE!</v>
      </c>
      <c r="U594" s="67" t="e">
        <v>#VALUE!</v>
      </c>
      <c r="V594" s="69" t="e">
        <v>#VALUE!</v>
      </c>
    </row>
    <row r="595" spans="6:22" x14ac:dyDescent="0.25">
      <c r="F595">
        <v>0</v>
      </c>
      <c r="G595">
        <v>0</v>
      </c>
      <c r="O595" t="s">
        <v>2004</v>
      </c>
      <c r="P595" t="s">
        <v>2004</v>
      </c>
      <c r="Q595" t="b">
        <v>0</v>
      </c>
      <c r="R595">
        <v>0</v>
      </c>
      <c r="T595" t="e">
        <v>#VALUE!</v>
      </c>
      <c r="U595" s="67" t="e">
        <v>#VALUE!</v>
      </c>
      <c r="V595" s="69" t="e">
        <v>#VALUE!</v>
      </c>
    </row>
    <row r="596" spans="6:22" x14ac:dyDescent="0.25">
      <c r="F596">
        <v>0</v>
      </c>
      <c r="G596">
        <v>0</v>
      </c>
      <c r="O596" t="s">
        <v>2004</v>
      </c>
      <c r="P596" t="s">
        <v>2004</v>
      </c>
      <c r="Q596" t="b">
        <v>0</v>
      </c>
      <c r="R596">
        <v>0</v>
      </c>
      <c r="T596" t="e">
        <v>#VALUE!</v>
      </c>
      <c r="U596" s="67" t="e">
        <v>#VALUE!</v>
      </c>
      <c r="V596" s="69" t="e">
        <v>#VALUE!</v>
      </c>
    </row>
    <row r="597" spans="6:22" x14ac:dyDescent="0.25">
      <c r="F597">
        <v>0</v>
      </c>
      <c r="G597">
        <v>0</v>
      </c>
      <c r="O597" t="s">
        <v>2004</v>
      </c>
      <c r="P597" t="s">
        <v>2004</v>
      </c>
      <c r="Q597" t="b">
        <v>0</v>
      </c>
      <c r="R597">
        <v>0</v>
      </c>
      <c r="T597" t="e">
        <v>#VALUE!</v>
      </c>
      <c r="U597" s="67" t="e">
        <v>#VALUE!</v>
      </c>
      <c r="V597" s="69" t="e">
        <v>#VALUE!</v>
      </c>
    </row>
    <row r="598" spans="6:22" x14ac:dyDescent="0.25">
      <c r="F598">
        <v>0</v>
      </c>
      <c r="G598">
        <v>0</v>
      </c>
      <c r="O598" t="s">
        <v>2004</v>
      </c>
      <c r="P598" t="s">
        <v>2004</v>
      </c>
      <c r="Q598" t="b">
        <v>0</v>
      </c>
      <c r="R598">
        <v>0</v>
      </c>
      <c r="T598" t="e">
        <v>#VALUE!</v>
      </c>
      <c r="U598" s="67" t="e">
        <v>#VALUE!</v>
      </c>
      <c r="V598" s="69" t="e">
        <v>#VALUE!</v>
      </c>
    </row>
    <row r="599" spans="6:22" x14ac:dyDescent="0.25">
      <c r="F599">
        <v>0</v>
      </c>
      <c r="G599">
        <v>0</v>
      </c>
      <c r="O599" t="s">
        <v>2004</v>
      </c>
      <c r="P599" t="s">
        <v>2004</v>
      </c>
      <c r="Q599" t="b">
        <v>0</v>
      </c>
      <c r="R599">
        <v>0</v>
      </c>
      <c r="T599" t="e">
        <v>#VALUE!</v>
      </c>
      <c r="U599" s="67" t="e">
        <v>#VALUE!</v>
      </c>
      <c r="V599" s="69" t="e">
        <v>#VALUE!</v>
      </c>
    </row>
    <row r="600" spans="6:22" x14ac:dyDescent="0.25">
      <c r="F600">
        <v>0</v>
      </c>
      <c r="G600">
        <v>0</v>
      </c>
      <c r="O600" t="s">
        <v>2004</v>
      </c>
      <c r="P600" t="s">
        <v>2004</v>
      </c>
      <c r="Q600" t="b">
        <v>0</v>
      </c>
      <c r="R600">
        <v>0</v>
      </c>
      <c r="T600" t="e">
        <v>#VALUE!</v>
      </c>
      <c r="U600" s="67" t="e">
        <v>#VALUE!</v>
      </c>
      <c r="V600" s="69" t="e">
        <v>#VALUE!</v>
      </c>
    </row>
    <row r="601" spans="6:22" x14ac:dyDescent="0.25">
      <c r="F601">
        <v>0</v>
      </c>
      <c r="G601">
        <v>0</v>
      </c>
      <c r="O601" t="s">
        <v>2004</v>
      </c>
      <c r="P601" t="s">
        <v>2004</v>
      </c>
      <c r="Q601" t="b">
        <v>0</v>
      </c>
      <c r="R601">
        <v>0</v>
      </c>
      <c r="T601" t="e">
        <v>#VALUE!</v>
      </c>
      <c r="U601" s="67" t="e">
        <v>#VALUE!</v>
      </c>
      <c r="V601" s="69" t="e">
        <v>#VALUE!</v>
      </c>
    </row>
    <row r="602" spans="6:22" x14ac:dyDescent="0.25">
      <c r="F602">
        <v>0</v>
      </c>
      <c r="G602">
        <v>0</v>
      </c>
      <c r="O602" t="s">
        <v>2004</v>
      </c>
      <c r="P602" t="s">
        <v>2004</v>
      </c>
      <c r="Q602" t="b">
        <v>0</v>
      </c>
      <c r="R602">
        <v>0</v>
      </c>
      <c r="T602" t="e">
        <v>#VALUE!</v>
      </c>
      <c r="U602" s="67" t="e">
        <v>#VALUE!</v>
      </c>
      <c r="V602" s="69" t="e">
        <v>#VALUE!</v>
      </c>
    </row>
    <row r="603" spans="6:22" x14ac:dyDescent="0.25">
      <c r="F603">
        <v>0</v>
      </c>
      <c r="G603">
        <v>0</v>
      </c>
      <c r="O603" t="s">
        <v>2004</v>
      </c>
      <c r="P603" t="s">
        <v>2004</v>
      </c>
      <c r="Q603" t="b">
        <v>0</v>
      </c>
      <c r="R603">
        <v>0</v>
      </c>
      <c r="T603" t="e">
        <v>#VALUE!</v>
      </c>
      <c r="U603" s="67" t="e">
        <v>#VALUE!</v>
      </c>
      <c r="V603" s="69" t="e">
        <v>#VALUE!</v>
      </c>
    </row>
    <row r="604" spans="6:22" x14ac:dyDescent="0.25">
      <c r="F604">
        <v>0</v>
      </c>
      <c r="G604">
        <v>0</v>
      </c>
      <c r="O604" t="s">
        <v>2004</v>
      </c>
      <c r="P604" t="s">
        <v>2004</v>
      </c>
      <c r="Q604" t="b">
        <v>0</v>
      </c>
      <c r="R604">
        <v>0</v>
      </c>
      <c r="T604" t="e">
        <v>#VALUE!</v>
      </c>
      <c r="U604" s="67" t="e">
        <v>#VALUE!</v>
      </c>
      <c r="V604" s="69" t="e">
        <v>#VALUE!</v>
      </c>
    </row>
    <row r="605" spans="6:22" x14ac:dyDescent="0.25">
      <c r="F605">
        <v>0</v>
      </c>
      <c r="G605">
        <v>0</v>
      </c>
      <c r="O605" t="s">
        <v>2004</v>
      </c>
      <c r="P605" t="s">
        <v>2004</v>
      </c>
      <c r="Q605" t="b">
        <v>0</v>
      </c>
      <c r="R605">
        <v>0</v>
      </c>
      <c r="T605" t="e">
        <v>#VALUE!</v>
      </c>
      <c r="U605" s="67" t="e">
        <v>#VALUE!</v>
      </c>
      <c r="V605" s="69" t="e">
        <v>#VALUE!</v>
      </c>
    </row>
    <row r="606" spans="6:22" x14ac:dyDescent="0.25">
      <c r="F606">
        <v>0</v>
      </c>
      <c r="G606">
        <v>0</v>
      </c>
      <c r="O606" t="s">
        <v>2004</v>
      </c>
      <c r="P606" t="s">
        <v>2004</v>
      </c>
      <c r="Q606" t="b">
        <v>0</v>
      </c>
      <c r="R606">
        <v>0</v>
      </c>
      <c r="T606" t="e">
        <v>#VALUE!</v>
      </c>
      <c r="U606" s="67" t="e">
        <v>#VALUE!</v>
      </c>
      <c r="V606" s="69" t="e">
        <v>#VALUE!</v>
      </c>
    </row>
    <row r="607" spans="6:22" x14ac:dyDescent="0.25">
      <c r="F607">
        <v>0</v>
      </c>
      <c r="G607">
        <v>0</v>
      </c>
      <c r="O607" t="s">
        <v>2004</v>
      </c>
      <c r="P607" t="s">
        <v>2004</v>
      </c>
      <c r="Q607" t="b">
        <v>0</v>
      </c>
      <c r="R607">
        <v>0</v>
      </c>
      <c r="T607" t="e">
        <v>#VALUE!</v>
      </c>
      <c r="U607" s="67" t="e">
        <v>#VALUE!</v>
      </c>
      <c r="V607" s="69" t="e">
        <v>#VALUE!</v>
      </c>
    </row>
    <row r="608" spans="6:22" x14ac:dyDescent="0.25">
      <c r="F608">
        <v>0</v>
      </c>
      <c r="G608">
        <v>0</v>
      </c>
      <c r="O608" t="s">
        <v>2004</v>
      </c>
      <c r="P608" t="s">
        <v>2004</v>
      </c>
      <c r="Q608" t="b">
        <v>0</v>
      </c>
      <c r="R608">
        <v>0</v>
      </c>
      <c r="T608" t="e">
        <v>#VALUE!</v>
      </c>
      <c r="U608" s="67" t="e">
        <v>#VALUE!</v>
      </c>
      <c r="V608" s="69" t="e">
        <v>#VALUE!</v>
      </c>
    </row>
    <row r="609" spans="6:22" x14ac:dyDescent="0.25">
      <c r="F609">
        <v>0</v>
      </c>
      <c r="G609">
        <v>0</v>
      </c>
      <c r="O609" t="s">
        <v>2004</v>
      </c>
      <c r="P609" t="s">
        <v>2004</v>
      </c>
      <c r="Q609" t="b">
        <v>0</v>
      </c>
      <c r="R609">
        <v>0</v>
      </c>
      <c r="T609" t="e">
        <v>#VALUE!</v>
      </c>
      <c r="U609" s="67" t="e">
        <v>#VALUE!</v>
      </c>
      <c r="V609" s="69" t="e">
        <v>#VALUE!</v>
      </c>
    </row>
    <row r="610" spans="6:22" x14ac:dyDescent="0.25">
      <c r="F610">
        <v>0</v>
      </c>
      <c r="G610">
        <v>0</v>
      </c>
      <c r="O610" t="s">
        <v>2004</v>
      </c>
      <c r="P610" t="s">
        <v>2004</v>
      </c>
      <c r="Q610" t="b">
        <v>0</v>
      </c>
      <c r="R610">
        <v>0</v>
      </c>
      <c r="T610" t="e">
        <v>#VALUE!</v>
      </c>
      <c r="U610" s="67" t="e">
        <v>#VALUE!</v>
      </c>
      <c r="V610" s="69" t="e">
        <v>#VALUE!</v>
      </c>
    </row>
    <row r="611" spans="6:22" x14ac:dyDescent="0.25">
      <c r="F611">
        <v>0</v>
      </c>
      <c r="G611">
        <v>0</v>
      </c>
      <c r="O611" t="s">
        <v>2004</v>
      </c>
      <c r="P611" t="s">
        <v>2004</v>
      </c>
      <c r="Q611" t="b">
        <v>0</v>
      </c>
      <c r="R611">
        <v>0</v>
      </c>
      <c r="T611" t="e">
        <v>#VALUE!</v>
      </c>
      <c r="U611" s="67" t="e">
        <v>#VALUE!</v>
      </c>
      <c r="V611" s="69" t="e">
        <v>#VALUE!</v>
      </c>
    </row>
    <row r="612" spans="6:22" x14ac:dyDescent="0.25">
      <c r="F612">
        <v>0</v>
      </c>
      <c r="G612">
        <v>0</v>
      </c>
      <c r="O612" t="s">
        <v>2004</v>
      </c>
      <c r="P612" t="s">
        <v>2004</v>
      </c>
      <c r="Q612" t="b">
        <v>0</v>
      </c>
      <c r="R612">
        <v>0</v>
      </c>
      <c r="T612" t="e">
        <v>#VALUE!</v>
      </c>
      <c r="U612" s="67" t="e">
        <v>#VALUE!</v>
      </c>
      <c r="V612" s="69" t="e">
        <v>#VALUE!</v>
      </c>
    </row>
    <row r="613" spans="6:22" x14ac:dyDescent="0.25">
      <c r="F613">
        <v>0</v>
      </c>
      <c r="G613">
        <v>0</v>
      </c>
      <c r="O613" t="s">
        <v>2004</v>
      </c>
      <c r="P613" t="s">
        <v>2004</v>
      </c>
      <c r="Q613" t="b">
        <v>0</v>
      </c>
      <c r="R613">
        <v>0</v>
      </c>
      <c r="T613" t="e">
        <v>#VALUE!</v>
      </c>
      <c r="U613" s="67" t="e">
        <v>#VALUE!</v>
      </c>
      <c r="V613" s="69" t="e">
        <v>#VALUE!</v>
      </c>
    </row>
    <row r="614" spans="6:22" x14ac:dyDescent="0.25">
      <c r="F614">
        <v>0</v>
      </c>
      <c r="G614">
        <v>0</v>
      </c>
      <c r="O614" t="s">
        <v>2004</v>
      </c>
      <c r="P614" t="s">
        <v>2004</v>
      </c>
      <c r="Q614" t="b">
        <v>0</v>
      </c>
      <c r="R614">
        <v>0</v>
      </c>
      <c r="T614" t="e">
        <v>#VALUE!</v>
      </c>
      <c r="U614" s="67" t="e">
        <v>#VALUE!</v>
      </c>
      <c r="V614" s="69" t="e">
        <v>#VALUE!</v>
      </c>
    </row>
    <row r="615" spans="6:22" x14ac:dyDescent="0.25">
      <c r="F615">
        <v>0</v>
      </c>
      <c r="G615">
        <v>0</v>
      </c>
      <c r="O615" t="s">
        <v>2004</v>
      </c>
      <c r="P615" t="s">
        <v>2004</v>
      </c>
      <c r="Q615" t="b">
        <v>0</v>
      </c>
      <c r="R615">
        <v>0</v>
      </c>
      <c r="T615" t="e">
        <v>#VALUE!</v>
      </c>
      <c r="U615" s="67" t="e">
        <v>#VALUE!</v>
      </c>
      <c r="V615" s="69" t="e">
        <v>#VALUE!</v>
      </c>
    </row>
    <row r="616" spans="6:22" x14ac:dyDescent="0.25">
      <c r="F616">
        <v>0</v>
      </c>
      <c r="G616">
        <v>0</v>
      </c>
      <c r="O616" t="s">
        <v>2004</v>
      </c>
      <c r="P616" t="s">
        <v>2004</v>
      </c>
      <c r="Q616" t="b">
        <v>0</v>
      </c>
      <c r="R616">
        <v>0</v>
      </c>
      <c r="T616" t="e">
        <v>#VALUE!</v>
      </c>
      <c r="U616" s="67" t="e">
        <v>#VALUE!</v>
      </c>
      <c r="V616" s="69" t="e">
        <v>#VALUE!</v>
      </c>
    </row>
    <row r="617" spans="6:22" x14ac:dyDescent="0.25">
      <c r="F617">
        <v>0</v>
      </c>
      <c r="G617">
        <v>0</v>
      </c>
      <c r="O617" t="s">
        <v>2004</v>
      </c>
      <c r="P617" t="s">
        <v>2004</v>
      </c>
      <c r="Q617" t="b">
        <v>0</v>
      </c>
      <c r="R617">
        <v>0</v>
      </c>
      <c r="T617" t="e">
        <v>#VALUE!</v>
      </c>
      <c r="U617" s="67" t="e">
        <v>#VALUE!</v>
      </c>
      <c r="V617" s="69" t="e">
        <v>#VALUE!</v>
      </c>
    </row>
    <row r="618" spans="6:22" x14ac:dyDescent="0.25">
      <c r="F618">
        <v>0</v>
      </c>
      <c r="G618">
        <v>0</v>
      </c>
      <c r="O618" t="s">
        <v>2004</v>
      </c>
      <c r="P618" t="s">
        <v>2004</v>
      </c>
      <c r="Q618" t="b">
        <v>0</v>
      </c>
      <c r="R618">
        <v>0</v>
      </c>
      <c r="T618" t="e">
        <v>#VALUE!</v>
      </c>
      <c r="U618" s="67" t="e">
        <v>#VALUE!</v>
      </c>
      <c r="V618" s="69" t="e">
        <v>#VALUE!</v>
      </c>
    </row>
    <row r="619" spans="6:22" x14ac:dyDescent="0.25">
      <c r="F619">
        <v>0</v>
      </c>
      <c r="G619">
        <v>0</v>
      </c>
      <c r="O619" t="s">
        <v>2004</v>
      </c>
      <c r="P619" t="s">
        <v>2004</v>
      </c>
      <c r="Q619" t="b">
        <v>0</v>
      </c>
      <c r="R619">
        <v>0</v>
      </c>
      <c r="T619" t="e">
        <v>#VALUE!</v>
      </c>
      <c r="U619" s="67" t="e">
        <v>#VALUE!</v>
      </c>
      <c r="V619" s="69" t="e">
        <v>#VALUE!</v>
      </c>
    </row>
    <row r="620" spans="6:22" x14ac:dyDescent="0.25">
      <c r="F620">
        <v>0</v>
      </c>
      <c r="G620">
        <v>0</v>
      </c>
      <c r="O620" t="s">
        <v>2004</v>
      </c>
      <c r="P620" t="s">
        <v>2004</v>
      </c>
      <c r="Q620" t="b">
        <v>0</v>
      </c>
      <c r="R620">
        <v>0</v>
      </c>
      <c r="T620" t="e">
        <v>#VALUE!</v>
      </c>
      <c r="U620" s="67" t="e">
        <v>#VALUE!</v>
      </c>
      <c r="V620" s="69" t="e">
        <v>#VALUE!</v>
      </c>
    </row>
    <row r="621" spans="6:22" x14ac:dyDescent="0.25">
      <c r="F621">
        <v>0</v>
      </c>
      <c r="G621">
        <v>0</v>
      </c>
      <c r="O621" t="s">
        <v>2004</v>
      </c>
      <c r="P621" t="s">
        <v>2004</v>
      </c>
      <c r="Q621" t="b">
        <v>0</v>
      </c>
      <c r="R621">
        <v>0</v>
      </c>
      <c r="T621" t="e">
        <v>#VALUE!</v>
      </c>
      <c r="U621" s="67" t="e">
        <v>#VALUE!</v>
      </c>
      <c r="V621" s="69" t="e">
        <v>#VALUE!</v>
      </c>
    </row>
    <row r="622" spans="6:22" x14ac:dyDescent="0.25">
      <c r="F622">
        <v>0</v>
      </c>
      <c r="G622">
        <v>0</v>
      </c>
      <c r="O622" t="s">
        <v>2004</v>
      </c>
      <c r="P622" t="s">
        <v>2004</v>
      </c>
      <c r="Q622" t="b">
        <v>0</v>
      </c>
      <c r="R622">
        <v>0</v>
      </c>
      <c r="T622" t="e">
        <v>#VALUE!</v>
      </c>
      <c r="U622" s="67" t="e">
        <v>#VALUE!</v>
      </c>
      <c r="V622" s="69" t="e">
        <v>#VALUE!</v>
      </c>
    </row>
    <row r="623" spans="6:22" x14ac:dyDescent="0.25">
      <c r="F623">
        <v>0</v>
      </c>
      <c r="G623">
        <v>0</v>
      </c>
      <c r="O623" t="s">
        <v>2004</v>
      </c>
      <c r="P623" t="s">
        <v>2004</v>
      </c>
      <c r="Q623" t="b">
        <v>0</v>
      </c>
      <c r="R623">
        <v>0</v>
      </c>
      <c r="T623" t="e">
        <v>#VALUE!</v>
      </c>
      <c r="U623" s="67" t="e">
        <v>#VALUE!</v>
      </c>
      <c r="V623" s="69" t="e">
        <v>#VALUE!</v>
      </c>
    </row>
    <row r="624" spans="6:22" x14ac:dyDescent="0.25">
      <c r="F624">
        <v>0</v>
      </c>
      <c r="G624">
        <v>0</v>
      </c>
      <c r="O624" t="s">
        <v>2004</v>
      </c>
      <c r="P624" t="s">
        <v>2004</v>
      </c>
      <c r="Q624" t="b">
        <v>0</v>
      </c>
      <c r="R624">
        <v>0</v>
      </c>
      <c r="T624" t="e">
        <v>#VALUE!</v>
      </c>
      <c r="U624" s="67" t="e">
        <v>#VALUE!</v>
      </c>
      <c r="V624" s="69" t="e">
        <v>#VALUE!</v>
      </c>
    </row>
    <row r="625" spans="6:22" x14ac:dyDescent="0.25">
      <c r="F625">
        <v>0</v>
      </c>
      <c r="G625">
        <v>0</v>
      </c>
      <c r="O625" t="s">
        <v>2004</v>
      </c>
      <c r="P625" t="s">
        <v>2004</v>
      </c>
      <c r="Q625" t="b">
        <v>0</v>
      </c>
      <c r="R625">
        <v>0</v>
      </c>
      <c r="T625" t="e">
        <v>#VALUE!</v>
      </c>
      <c r="U625" s="67" t="e">
        <v>#VALUE!</v>
      </c>
      <c r="V625" s="69" t="e">
        <v>#VALUE!</v>
      </c>
    </row>
    <row r="626" spans="6:22" x14ac:dyDescent="0.25">
      <c r="F626">
        <v>0</v>
      </c>
      <c r="G626">
        <v>0</v>
      </c>
      <c r="O626" t="s">
        <v>2004</v>
      </c>
      <c r="P626" t="s">
        <v>2004</v>
      </c>
      <c r="Q626" t="b">
        <v>0</v>
      </c>
      <c r="R626">
        <v>0</v>
      </c>
      <c r="T626" t="e">
        <v>#VALUE!</v>
      </c>
      <c r="U626" s="67" t="e">
        <v>#VALUE!</v>
      </c>
      <c r="V626" s="69" t="e">
        <v>#VALUE!</v>
      </c>
    </row>
    <row r="627" spans="6:22" x14ac:dyDescent="0.25">
      <c r="F627">
        <v>0</v>
      </c>
      <c r="G627">
        <v>0</v>
      </c>
      <c r="O627" t="s">
        <v>2004</v>
      </c>
      <c r="P627" t="s">
        <v>2004</v>
      </c>
      <c r="Q627" t="b">
        <v>0</v>
      </c>
      <c r="R627">
        <v>0</v>
      </c>
      <c r="T627" t="e">
        <v>#VALUE!</v>
      </c>
      <c r="U627" s="67" t="e">
        <v>#VALUE!</v>
      </c>
      <c r="V627" s="69" t="e">
        <v>#VALUE!</v>
      </c>
    </row>
    <row r="628" spans="6:22" x14ac:dyDescent="0.25">
      <c r="F628">
        <v>0</v>
      </c>
      <c r="G628">
        <v>0</v>
      </c>
      <c r="O628" t="s">
        <v>2004</v>
      </c>
      <c r="P628" t="s">
        <v>2004</v>
      </c>
      <c r="Q628" t="b">
        <v>0</v>
      </c>
      <c r="R628">
        <v>0</v>
      </c>
      <c r="T628" t="e">
        <v>#VALUE!</v>
      </c>
      <c r="U628" s="67" t="e">
        <v>#VALUE!</v>
      </c>
      <c r="V628" s="69" t="e">
        <v>#VALUE!</v>
      </c>
    </row>
    <row r="629" spans="6:22" x14ac:dyDescent="0.25">
      <c r="F629">
        <v>0</v>
      </c>
      <c r="G629">
        <v>0</v>
      </c>
      <c r="O629" t="s">
        <v>2004</v>
      </c>
      <c r="P629" t="s">
        <v>2004</v>
      </c>
      <c r="Q629" t="b">
        <v>0</v>
      </c>
      <c r="R629">
        <v>0</v>
      </c>
      <c r="T629" t="e">
        <v>#VALUE!</v>
      </c>
      <c r="U629" s="67" t="e">
        <v>#VALUE!</v>
      </c>
      <c r="V629" s="69" t="e">
        <v>#VALUE!</v>
      </c>
    </row>
    <row r="630" spans="6:22" x14ac:dyDescent="0.25">
      <c r="F630">
        <v>0</v>
      </c>
      <c r="G630">
        <v>0</v>
      </c>
      <c r="O630" t="s">
        <v>2004</v>
      </c>
      <c r="P630" t="s">
        <v>2004</v>
      </c>
      <c r="Q630" t="b">
        <v>0</v>
      </c>
      <c r="R630">
        <v>0</v>
      </c>
      <c r="T630" t="e">
        <v>#VALUE!</v>
      </c>
      <c r="U630" s="67" t="e">
        <v>#VALUE!</v>
      </c>
      <c r="V630" s="69" t="e">
        <v>#VALUE!</v>
      </c>
    </row>
    <row r="631" spans="6:22" x14ac:dyDescent="0.25">
      <c r="F631">
        <v>0</v>
      </c>
      <c r="G631">
        <v>0</v>
      </c>
      <c r="O631" t="s">
        <v>2004</v>
      </c>
      <c r="P631" t="s">
        <v>2004</v>
      </c>
      <c r="Q631" t="b">
        <v>0</v>
      </c>
      <c r="R631">
        <v>0</v>
      </c>
      <c r="T631" t="e">
        <v>#VALUE!</v>
      </c>
      <c r="U631" s="67" t="e">
        <v>#VALUE!</v>
      </c>
      <c r="V631" s="69" t="e">
        <v>#VALUE!</v>
      </c>
    </row>
    <row r="632" spans="6:22" x14ac:dyDescent="0.25">
      <c r="F632">
        <v>0</v>
      </c>
      <c r="G632">
        <v>0</v>
      </c>
      <c r="O632" t="s">
        <v>2004</v>
      </c>
      <c r="P632" t="s">
        <v>2004</v>
      </c>
      <c r="Q632" t="b">
        <v>0</v>
      </c>
      <c r="R632">
        <v>0</v>
      </c>
      <c r="T632" t="e">
        <v>#VALUE!</v>
      </c>
      <c r="U632" s="67" t="e">
        <v>#VALUE!</v>
      </c>
      <c r="V632" s="69" t="e">
        <v>#VALUE!</v>
      </c>
    </row>
    <row r="633" spans="6:22" x14ac:dyDescent="0.25">
      <c r="F633">
        <v>0</v>
      </c>
      <c r="G633">
        <v>0</v>
      </c>
      <c r="O633" t="s">
        <v>2004</v>
      </c>
      <c r="P633" t="s">
        <v>2004</v>
      </c>
      <c r="Q633" t="b">
        <v>0</v>
      </c>
      <c r="R633">
        <v>0</v>
      </c>
      <c r="T633" t="e">
        <v>#VALUE!</v>
      </c>
      <c r="U633" s="67" t="e">
        <v>#VALUE!</v>
      </c>
      <c r="V633" s="69" t="e">
        <v>#VALUE!</v>
      </c>
    </row>
    <row r="634" spans="6:22" x14ac:dyDescent="0.25">
      <c r="F634">
        <v>0</v>
      </c>
      <c r="G634">
        <v>0</v>
      </c>
      <c r="O634" t="s">
        <v>2004</v>
      </c>
      <c r="P634" t="s">
        <v>2004</v>
      </c>
      <c r="Q634" t="b">
        <v>0</v>
      </c>
      <c r="R634">
        <v>0</v>
      </c>
      <c r="T634" t="e">
        <v>#VALUE!</v>
      </c>
      <c r="U634" s="67" t="e">
        <v>#VALUE!</v>
      </c>
      <c r="V634" s="69" t="e">
        <v>#VALUE!</v>
      </c>
    </row>
    <row r="635" spans="6:22" x14ac:dyDescent="0.25">
      <c r="F635">
        <v>0</v>
      </c>
      <c r="G635">
        <v>0</v>
      </c>
      <c r="O635" t="s">
        <v>2004</v>
      </c>
      <c r="P635" t="s">
        <v>2004</v>
      </c>
      <c r="Q635" t="b">
        <v>0</v>
      </c>
      <c r="R635">
        <v>0</v>
      </c>
      <c r="T635" t="e">
        <v>#VALUE!</v>
      </c>
      <c r="U635" s="67" t="e">
        <v>#VALUE!</v>
      </c>
      <c r="V635" s="69" t="e">
        <v>#VALUE!</v>
      </c>
    </row>
    <row r="636" spans="6:22" x14ac:dyDescent="0.25">
      <c r="F636">
        <v>0</v>
      </c>
      <c r="G636">
        <v>0</v>
      </c>
      <c r="O636" t="s">
        <v>2004</v>
      </c>
      <c r="P636" t="s">
        <v>2004</v>
      </c>
      <c r="Q636" t="b">
        <v>0</v>
      </c>
      <c r="R636">
        <v>0</v>
      </c>
      <c r="T636" t="e">
        <v>#VALUE!</v>
      </c>
      <c r="U636" s="67" t="e">
        <v>#VALUE!</v>
      </c>
      <c r="V636" s="69" t="e">
        <v>#VALUE!</v>
      </c>
    </row>
    <row r="637" spans="6:22" x14ac:dyDescent="0.25">
      <c r="F637">
        <v>0</v>
      </c>
      <c r="G637">
        <v>0</v>
      </c>
      <c r="O637" t="s">
        <v>2004</v>
      </c>
      <c r="P637" t="s">
        <v>2004</v>
      </c>
      <c r="Q637" t="b">
        <v>0</v>
      </c>
      <c r="R637">
        <v>0</v>
      </c>
      <c r="T637" t="e">
        <v>#VALUE!</v>
      </c>
      <c r="U637" s="67" t="e">
        <v>#VALUE!</v>
      </c>
      <c r="V637" s="69" t="e">
        <v>#VALUE!</v>
      </c>
    </row>
    <row r="638" spans="6:22" x14ac:dyDescent="0.25">
      <c r="F638">
        <v>0</v>
      </c>
      <c r="G638">
        <v>0</v>
      </c>
      <c r="O638" t="s">
        <v>2004</v>
      </c>
      <c r="P638" t="s">
        <v>2004</v>
      </c>
      <c r="Q638" t="b">
        <v>0</v>
      </c>
      <c r="R638">
        <v>0</v>
      </c>
      <c r="T638" t="e">
        <v>#VALUE!</v>
      </c>
      <c r="U638" s="67" t="e">
        <v>#VALUE!</v>
      </c>
      <c r="V638" s="69" t="e">
        <v>#VALUE!</v>
      </c>
    </row>
    <row r="639" spans="6:22" x14ac:dyDescent="0.25">
      <c r="F639">
        <v>0</v>
      </c>
      <c r="G639">
        <v>0</v>
      </c>
      <c r="O639" t="s">
        <v>2004</v>
      </c>
      <c r="P639" t="s">
        <v>2004</v>
      </c>
      <c r="Q639" t="b">
        <v>0</v>
      </c>
      <c r="R639">
        <v>0</v>
      </c>
      <c r="T639" t="e">
        <v>#VALUE!</v>
      </c>
      <c r="U639" s="67" t="e">
        <v>#VALUE!</v>
      </c>
      <c r="V639" s="69" t="e">
        <v>#VALUE!</v>
      </c>
    </row>
    <row r="640" spans="6:22" x14ac:dyDescent="0.25">
      <c r="F640">
        <v>0</v>
      </c>
      <c r="G640">
        <v>0</v>
      </c>
      <c r="O640" t="s">
        <v>2004</v>
      </c>
      <c r="P640" t="s">
        <v>2004</v>
      </c>
      <c r="Q640" t="b">
        <v>0</v>
      </c>
      <c r="R640">
        <v>0</v>
      </c>
      <c r="T640" t="e">
        <v>#VALUE!</v>
      </c>
      <c r="U640" s="67" t="e">
        <v>#VALUE!</v>
      </c>
      <c r="V640" s="69" t="e">
        <v>#VALUE!</v>
      </c>
    </row>
    <row r="641" spans="6:22" x14ac:dyDescent="0.25">
      <c r="F641">
        <v>0</v>
      </c>
      <c r="G641">
        <v>0</v>
      </c>
      <c r="O641" t="s">
        <v>2004</v>
      </c>
      <c r="P641" t="s">
        <v>2004</v>
      </c>
      <c r="Q641" t="b">
        <v>0</v>
      </c>
      <c r="R641">
        <v>0</v>
      </c>
      <c r="T641" t="e">
        <v>#VALUE!</v>
      </c>
      <c r="U641" s="67" t="e">
        <v>#VALUE!</v>
      </c>
      <c r="V641" s="69" t="e">
        <v>#VALUE!</v>
      </c>
    </row>
    <row r="642" spans="6:22" x14ac:dyDescent="0.25">
      <c r="F642">
        <v>0</v>
      </c>
      <c r="G642">
        <v>0</v>
      </c>
      <c r="O642" t="s">
        <v>2004</v>
      </c>
      <c r="P642" t="s">
        <v>2004</v>
      </c>
      <c r="Q642" t="b">
        <v>0</v>
      </c>
      <c r="R642">
        <v>0</v>
      </c>
      <c r="T642" t="e">
        <v>#VALUE!</v>
      </c>
      <c r="U642" s="67" t="e">
        <v>#VALUE!</v>
      </c>
      <c r="V642" s="69" t="e">
        <v>#VALUE!</v>
      </c>
    </row>
    <row r="643" spans="6:22" x14ac:dyDescent="0.25">
      <c r="F643">
        <v>0</v>
      </c>
      <c r="G643">
        <v>0</v>
      </c>
      <c r="O643" t="s">
        <v>2004</v>
      </c>
      <c r="P643" t="s">
        <v>2004</v>
      </c>
      <c r="Q643" t="b">
        <v>0</v>
      </c>
      <c r="R643">
        <v>0</v>
      </c>
      <c r="T643" t="e">
        <v>#VALUE!</v>
      </c>
      <c r="U643" s="67" t="e">
        <v>#VALUE!</v>
      </c>
      <c r="V643" s="69" t="e">
        <v>#VALUE!</v>
      </c>
    </row>
    <row r="644" spans="6:22" x14ac:dyDescent="0.25">
      <c r="F644">
        <v>0</v>
      </c>
      <c r="G644">
        <v>0</v>
      </c>
      <c r="O644" t="s">
        <v>2004</v>
      </c>
      <c r="P644" t="s">
        <v>2004</v>
      </c>
      <c r="Q644" t="b">
        <v>0</v>
      </c>
      <c r="R644">
        <v>0</v>
      </c>
      <c r="T644" t="e">
        <v>#VALUE!</v>
      </c>
      <c r="U644" s="67" t="e">
        <v>#VALUE!</v>
      </c>
      <c r="V644" s="69" t="e">
        <v>#VALUE!</v>
      </c>
    </row>
    <row r="645" spans="6:22" x14ac:dyDescent="0.25">
      <c r="F645">
        <v>0</v>
      </c>
      <c r="G645">
        <v>0</v>
      </c>
      <c r="O645" t="s">
        <v>2004</v>
      </c>
      <c r="P645" t="s">
        <v>2004</v>
      </c>
      <c r="Q645" t="b">
        <v>0</v>
      </c>
      <c r="R645">
        <v>0</v>
      </c>
      <c r="T645" t="e">
        <v>#VALUE!</v>
      </c>
      <c r="U645" s="67" t="e">
        <v>#VALUE!</v>
      </c>
      <c r="V645" s="69" t="e">
        <v>#VALUE!</v>
      </c>
    </row>
    <row r="646" spans="6:22" x14ac:dyDescent="0.25">
      <c r="F646">
        <v>0</v>
      </c>
      <c r="G646">
        <v>0</v>
      </c>
      <c r="O646" t="s">
        <v>2004</v>
      </c>
      <c r="P646" t="s">
        <v>2004</v>
      </c>
      <c r="Q646" t="b">
        <v>0</v>
      </c>
      <c r="R646">
        <v>0</v>
      </c>
      <c r="T646" t="e">
        <v>#VALUE!</v>
      </c>
      <c r="U646" s="67" t="e">
        <v>#VALUE!</v>
      </c>
      <c r="V646" s="69" t="e">
        <v>#VALUE!</v>
      </c>
    </row>
    <row r="647" spans="6:22" x14ac:dyDescent="0.25">
      <c r="F647">
        <v>0</v>
      </c>
      <c r="G647">
        <v>0</v>
      </c>
      <c r="O647" t="s">
        <v>2004</v>
      </c>
      <c r="P647" t="s">
        <v>2004</v>
      </c>
      <c r="Q647" t="b">
        <v>0</v>
      </c>
      <c r="R647">
        <v>0</v>
      </c>
      <c r="T647" t="e">
        <v>#VALUE!</v>
      </c>
      <c r="U647" s="67" t="e">
        <v>#VALUE!</v>
      </c>
      <c r="V647" s="69" t="e">
        <v>#VALUE!</v>
      </c>
    </row>
    <row r="648" spans="6:22" x14ac:dyDescent="0.25">
      <c r="F648">
        <v>0</v>
      </c>
      <c r="G648">
        <v>0</v>
      </c>
      <c r="O648" t="s">
        <v>2004</v>
      </c>
      <c r="P648" t="s">
        <v>2004</v>
      </c>
      <c r="Q648" t="b">
        <v>0</v>
      </c>
      <c r="R648">
        <v>0</v>
      </c>
      <c r="T648" t="e">
        <v>#VALUE!</v>
      </c>
      <c r="U648" s="67" t="e">
        <v>#VALUE!</v>
      </c>
      <c r="V648" s="69" t="e">
        <v>#VALUE!</v>
      </c>
    </row>
    <row r="649" spans="6:22" x14ac:dyDescent="0.25">
      <c r="F649">
        <v>0</v>
      </c>
      <c r="G649">
        <v>0</v>
      </c>
      <c r="O649" t="s">
        <v>2004</v>
      </c>
      <c r="P649" t="s">
        <v>2004</v>
      </c>
      <c r="Q649" t="b">
        <v>0</v>
      </c>
      <c r="R649">
        <v>0</v>
      </c>
      <c r="T649" t="e">
        <v>#VALUE!</v>
      </c>
      <c r="U649" s="67" t="e">
        <v>#VALUE!</v>
      </c>
      <c r="V649" s="69" t="e">
        <v>#VALUE!</v>
      </c>
    </row>
    <row r="650" spans="6:22" x14ac:dyDescent="0.25">
      <c r="F650">
        <v>0</v>
      </c>
      <c r="G650">
        <v>0</v>
      </c>
      <c r="O650" t="s">
        <v>2004</v>
      </c>
      <c r="P650" t="s">
        <v>2004</v>
      </c>
      <c r="Q650" t="b">
        <v>0</v>
      </c>
      <c r="R650">
        <v>0</v>
      </c>
      <c r="T650" t="e">
        <v>#VALUE!</v>
      </c>
      <c r="U650" s="67" t="e">
        <v>#VALUE!</v>
      </c>
      <c r="V650" s="69" t="e">
        <v>#VALUE!</v>
      </c>
    </row>
    <row r="651" spans="6:22" x14ac:dyDescent="0.25">
      <c r="F651">
        <v>0</v>
      </c>
      <c r="G651">
        <v>0</v>
      </c>
      <c r="O651" t="s">
        <v>2004</v>
      </c>
      <c r="P651" t="s">
        <v>2004</v>
      </c>
      <c r="Q651" t="b">
        <v>0</v>
      </c>
      <c r="R651">
        <v>0</v>
      </c>
      <c r="T651" t="e">
        <v>#VALUE!</v>
      </c>
      <c r="U651" s="67" t="e">
        <v>#VALUE!</v>
      </c>
      <c r="V651" s="69" t="e">
        <v>#VALUE!</v>
      </c>
    </row>
    <row r="652" spans="6:22" x14ac:dyDescent="0.25">
      <c r="F652">
        <v>0</v>
      </c>
      <c r="G652">
        <v>0</v>
      </c>
      <c r="O652" t="s">
        <v>2004</v>
      </c>
      <c r="P652" t="s">
        <v>2004</v>
      </c>
      <c r="Q652" t="b">
        <v>0</v>
      </c>
      <c r="R652">
        <v>0</v>
      </c>
      <c r="T652" t="e">
        <v>#VALUE!</v>
      </c>
      <c r="U652" s="67" t="e">
        <v>#VALUE!</v>
      </c>
      <c r="V652" s="69" t="e">
        <v>#VALUE!</v>
      </c>
    </row>
    <row r="653" spans="6:22" x14ac:dyDescent="0.25">
      <c r="F653">
        <v>0</v>
      </c>
      <c r="G653">
        <v>0</v>
      </c>
      <c r="O653" t="s">
        <v>2004</v>
      </c>
      <c r="P653" t="s">
        <v>2004</v>
      </c>
      <c r="Q653" t="b">
        <v>0</v>
      </c>
      <c r="R653">
        <v>0</v>
      </c>
      <c r="T653" t="e">
        <v>#VALUE!</v>
      </c>
      <c r="U653" s="67" t="e">
        <v>#VALUE!</v>
      </c>
      <c r="V653" s="69" t="e">
        <v>#VALUE!</v>
      </c>
    </row>
    <row r="654" spans="6:22" x14ac:dyDescent="0.25">
      <c r="F654">
        <v>0</v>
      </c>
      <c r="G654">
        <v>0</v>
      </c>
      <c r="O654" t="s">
        <v>2004</v>
      </c>
      <c r="P654" t="s">
        <v>2004</v>
      </c>
      <c r="Q654" t="b">
        <v>0</v>
      </c>
      <c r="R654">
        <v>0</v>
      </c>
      <c r="T654" t="e">
        <v>#VALUE!</v>
      </c>
      <c r="U654" s="67" t="e">
        <v>#VALUE!</v>
      </c>
      <c r="V654" s="69" t="e">
        <v>#VALUE!</v>
      </c>
    </row>
    <row r="655" spans="6:22" x14ac:dyDescent="0.25">
      <c r="F655">
        <v>0</v>
      </c>
      <c r="G655">
        <v>0</v>
      </c>
      <c r="O655" t="s">
        <v>2004</v>
      </c>
      <c r="P655" t="s">
        <v>2004</v>
      </c>
      <c r="Q655" t="b">
        <v>0</v>
      </c>
      <c r="R655">
        <v>0</v>
      </c>
      <c r="T655" t="e">
        <v>#VALUE!</v>
      </c>
      <c r="U655" s="67" t="e">
        <v>#VALUE!</v>
      </c>
      <c r="V655" s="69" t="e">
        <v>#VALUE!</v>
      </c>
    </row>
    <row r="656" spans="6:22" x14ac:dyDescent="0.25">
      <c r="F656">
        <v>0</v>
      </c>
      <c r="G656">
        <v>0</v>
      </c>
      <c r="O656" t="s">
        <v>2004</v>
      </c>
      <c r="P656" t="s">
        <v>2004</v>
      </c>
      <c r="Q656" t="b">
        <v>0</v>
      </c>
      <c r="R656">
        <v>0</v>
      </c>
      <c r="T656" t="e">
        <v>#VALUE!</v>
      </c>
      <c r="U656" s="67" t="e">
        <v>#VALUE!</v>
      </c>
      <c r="V656" s="69" t="e">
        <v>#VALUE!</v>
      </c>
    </row>
    <row r="657" spans="6:22" x14ac:dyDescent="0.25">
      <c r="F657">
        <v>0</v>
      </c>
      <c r="G657">
        <v>0</v>
      </c>
      <c r="O657" t="s">
        <v>2004</v>
      </c>
      <c r="P657" t="s">
        <v>2004</v>
      </c>
      <c r="Q657" t="b">
        <v>0</v>
      </c>
      <c r="R657">
        <v>0</v>
      </c>
      <c r="T657" t="e">
        <v>#VALUE!</v>
      </c>
      <c r="U657" s="67" t="e">
        <v>#VALUE!</v>
      </c>
      <c r="V657" s="69" t="e">
        <v>#VALUE!</v>
      </c>
    </row>
    <row r="658" spans="6:22" x14ac:dyDescent="0.25">
      <c r="F658">
        <v>0</v>
      </c>
      <c r="G658">
        <v>0</v>
      </c>
      <c r="O658" t="s">
        <v>2004</v>
      </c>
      <c r="P658" t="s">
        <v>2004</v>
      </c>
      <c r="Q658" t="b">
        <v>0</v>
      </c>
      <c r="R658">
        <v>0</v>
      </c>
      <c r="T658" t="e">
        <v>#VALUE!</v>
      </c>
      <c r="U658" s="67" t="e">
        <v>#VALUE!</v>
      </c>
      <c r="V658" s="69" t="e">
        <v>#VALUE!</v>
      </c>
    </row>
    <row r="659" spans="6:22" x14ac:dyDescent="0.25">
      <c r="F659">
        <v>0</v>
      </c>
      <c r="G659">
        <v>0</v>
      </c>
      <c r="O659" t="s">
        <v>2004</v>
      </c>
      <c r="P659" t="s">
        <v>2004</v>
      </c>
      <c r="Q659" t="b">
        <v>0</v>
      </c>
      <c r="R659">
        <v>0</v>
      </c>
      <c r="T659" t="e">
        <v>#VALUE!</v>
      </c>
      <c r="U659" s="67" t="e">
        <v>#VALUE!</v>
      </c>
      <c r="V659" s="69" t="e">
        <v>#VALUE!</v>
      </c>
    </row>
    <row r="660" spans="6:22" x14ac:dyDescent="0.25">
      <c r="F660">
        <v>0</v>
      </c>
      <c r="G660">
        <v>0</v>
      </c>
      <c r="O660" t="s">
        <v>2004</v>
      </c>
      <c r="P660" t="s">
        <v>2004</v>
      </c>
      <c r="Q660" t="b">
        <v>0</v>
      </c>
      <c r="R660">
        <v>0</v>
      </c>
      <c r="T660" t="e">
        <v>#VALUE!</v>
      </c>
      <c r="U660" s="67" t="e">
        <v>#VALUE!</v>
      </c>
      <c r="V660" s="69" t="e">
        <v>#VALUE!</v>
      </c>
    </row>
    <row r="661" spans="6:22" x14ac:dyDescent="0.25">
      <c r="F661">
        <v>0</v>
      </c>
      <c r="G661">
        <v>0</v>
      </c>
      <c r="O661" t="s">
        <v>2004</v>
      </c>
      <c r="P661" t="s">
        <v>2004</v>
      </c>
      <c r="Q661" t="b">
        <v>0</v>
      </c>
      <c r="R661">
        <v>0</v>
      </c>
      <c r="T661" t="e">
        <v>#VALUE!</v>
      </c>
      <c r="U661" s="67" t="e">
        <v>#VALUE!</v>
      </c>
      <c r="V661" s="69" t="e">
        <v>#VALUE!</v>
      </c>
    </row>
    <row r="662" spans="6:22" x14ac:dyDescent="0.25">
      <c r="F662">
        <v>0</v>
      </c>
      <c r="G662">
        <v>0</v>
      </c>
      <c r="O662" t="s">
        <v>2004</v>
      </c>
      <c r="P662" t="s">
        <v>2004</v>
      </c>
      <c r="Q662" t="b">
        <v>0</v>
      </c>
      <c r="R662">
        <v>0</v>
      </c>
      <c r="T662" t="e">
        <v>#VALUE!</v>
      </c>
      <c r="U662" s="67" t="e">
        <v>#VALUE!</v>
      </c>
      <c r="V662" s="69" t="e">
        <v>#VALUE!</v>
      </c>
    </row>
    <row r="663" spans="6:22" x14ac:dyDescent="0.25">
      <c r="F663">
        <v>0</v>
      </c>
      <c r="G663">
        <v>0</v>
      </c>
      <c r="O663" t="s">
        <v>2004</v>
      </c>
      <c r="P663" t="s">
        <v>2004</v>
      </c>
      <c r="Q663" t="b">
        <v>0</v>
      </c>
      <c r="R663">
        <v>0</v>
      </c>
      <c r="T663" t="e">
        <v>#VALUE!</v>
      </c>
      <c r="U663" s="67" t="e">
        <v>#VALUE!</v>
      </c>
      <c r="V663" s="69" t="e">
        <v>#VALUE!</v>
      </c>
    </row>
    <row r="664" spans="6:22" x14ac:dyDescent="0.25">
      <c r="F664">
        <v>0</v>
      </c>
      <c r="G664">
        <v>0</v>
      </c>
      <c r="O664" t="s">
        <v>2004</v>
      </c>
      <c r="P664" t="s">
        <v>2004</v>
      </c>
      <c r="Q664" t="b">
        <v>0</v>
      </c>
      <c r="R664">
        <v>0</v>
      </c>
      <c r="T664" t="e">
        <v>#VALUE!</v>
      </c>
      <c r="U664" s="67" t="e">
        <v>#VALUE!</v>
      </c>
      <c r="V664" s="69" t="e">
        <v>#VALUE!</v>
      </c>
    </row>
    <row r="665" spans="6:22" x14ac:dyDescent="0.25">
      <c r="F665">
        <v>0</v>
      </c>
      <c r="G665">
        <v>0</v>
      </c>
      <c r="O665" t="s">
        <v>2004</v>
      </c>
      <c r="P665" t="s">
        <v>2004</v>
      </c>
      <c r="Q665" t="b">
        <v>0</v>
      </c>
      <c r="R665">
        <v>0</v>
      </c>
      <c r="T665" t="e">
        <v>#VALUE!</v>
      </c>
      <c r="U665" s="67" t="e">
        <v>#VALUE!</v>
      </c>
      <c r="V665" s="69" t="e">
        <v>#VALUE!</v>
      </c>
    </row>
    <row r="666" spans="6:22" x14ac:dyDescent="0.25">
      <c r="F666">
        <v>0</v>
      </c>
      <c r="G666">
        <v>0</v>
      </c>
      <c r="O666" t="s">
        <v>2004</v>
      </c>
      <c r="P666" t="s">
        <v>2004</v>
      </c>
      <c r="Q666" t="b">
        <v>0</v>
      </c>
      <c r="R666">
        <v>0</v>
      </c>
      <c r="T666" t="e">
        <v>#VALUE!</v>
      </c>
      <c r="U666" s="67" t="e">
        <v>#VALUE!</v>
      </c>
      <c r="V666" s="69" t="e">
        <v>#VALUE!</v>
      </c>
    </row>
    <row r="667" spans="6:22" x14ac:dyDescent="0.25">
      <c r="F667">
        <v>0</v>
      </c>
      <c r="G667">
        <v>0</v>
      </c>
      <c r="O667" t="s">
        <v>2004</v>
      </c>
      <c r="P667" t="s">
        <v>2004</v>
      </c>
      <c r="Q667" t="b">
        <v>0</v>
      </c>
      <c r="R667">
        <v>0</v>
      </c>
      <c r="T667" t="e">
        <v>#VALUE!</v>
      </c>
      <c r="U667" s="67" t="e">
        <v>#VALUE!</v>
      </c>
      <c r="V667" s="69" t="e">
        <v>#VALUE!</v>
      </c>
    </row>
    <row r="668" spans="6:22" x14ac:dyDescent="0.25">
      <c r="F668">
        <v>0</v>
      </c>
      <c r="G668">
        <v>0</v>
      </c>
      <c r="O668" t="s">
        <v>2004</v>
      </c>
      <c r="P668" t="s">
        <v>2004</v>
      </c>
      <c r="Q668" t="b">
        <v>0</v>
      </c>
      <c r="R668">
        <v>0</v>
      </c>
      <c r="T668" t="e">
        <v>#VALUE!</v>
      </c>
      <c r="U668" s="67" t="e">
        <v>#VALUE!</v>
      </c>
      <c r="V668" s="69" t="e">
        <v>#VALUE!</v>
      </c>
    </row>
    <row r="669" spans="6:22" x14ac:dyDescent="0.25">
      <c r="F669">
        <v>0</v>
      </c>
      <c r="G669">
        <v>0</v>
      </c>
      <c r="O669" t="s">
        <v>2004</v>
      </c>
      <c r="P669" t="s">
        <v>2004</v>
      </c>
      <c r="Q669" t="b">
        <v>0</v>
      </c>
      <c r="R669">
        <v>0</v>
      </c>
      <c r="T669" t="e">
        <v>#VALUE!</v>
      </c>
      <c r="U669" s="67" t="e">
        <v>#VALUE!</v>
      </c>
      <c r="V669" s="69" t="e">
        <v>#VALUE!</v>
      </c>
    </row>
    <row r="670" spans="6:22" x14ac:dyDescent="0.25">
      <c r="F670">
        <v>0</v>
      </c>
      <c r="G670">
        <v>0</v>
      </c>
      <c r="O670" t="s">
        <v>2004</v>
      </c>
      <c r="P670" t="s">
        <v>2004</v>
      </c>
      <c r="Q670" t="b">
        <v>0</v>
      </c>
      <c r="R670">
        <v>0</v>
      </c>
      <c r="T670" t="e">
        <v>#VALUE!</v>
      </c>
      <c r="U670" s="67" t="e">
        <v>#VALUE!</v>
      </c>
      <c r="V670" s="69" t="e">
        <v>#VALUE!</v>
      </c>
    </row>
    <row r="671" spans="6:22" x14ac:dyDescent="0.25">
      <c r="F671">
        <v>0</v>
      </c>
      <c r="G671">
        <v>0</v>
      </c>
      <c r="O671" t="s">
        <v>2004</v>
      </c>
      <c r="P671" t="s">
        <v>2004</v>
      </c>
      <c r="Q671" t="b">
        <v>0</v>
      </c>
      <c r="R671">
        <v>0</v>
      </c>
      <c r="T671" t="e">
        <v>#VALUE!</v>
      </c>
      <c r="U671" s="67" t="e">
        <v>#VALUE!</v>
      </c>
      <c r="V671" s="69" t="e">
        <v>#VALUE!</v>
      </c>
    </row>
    <row r="672" spans="6:22" x14ac:dyDescent="0.25">
      <c r="F672">
        <v>0</v>
      </c>
      <c r="G672">
        <v>0</v>
      </c>
      <c r="O672" t="s">
        <v>2004</v>
      </c>
      <c r="P672" t="s">
        <v>2004</v>
      </c>
      <c r="Q672" t="b">
        <v>0</v>
      </c>
      <c r="R672">
        <v>0</v>
      </c>
      <c r="T672" t="e">
        <v>#VALUE!</v>
      </c>
      <c r="U672" s="67" t="e">
        <v>#VALUE!</v>
      </c>
      <c r="V672" s="69" t="e">
        <v>#VALUE!</v>
      </c>
    </row>
    <row r="673" spans="6:22" x14ac:dyDescent="0.25">
      <c r="F673">
        <v>0</v>
      </c>
      <c r="G673">
        <v>0</v>
      </c>
      <c r="O673" t="s">
        <v>2004</v>
      </c>
      <c r="P673" t="s">
        <v>2004</v>
      </c>
      <c r="Q673" t="b">
        <v>0</v>
      </c>
      <c r="R673">
        <v>0</v>
      </c>
      <c r="T673" t="e">
        <v>#VALUE!</v>
      </c>
      <c r="U673" s="67" t="e">
        <v>#VALUE!</v>
      </c>
      <c r="V673" s="69" t="e">
        <v>#VALUE!</v>
      </c>
    </row>
    <row r="674" spans="6:22" x14ac:dyDescent="0.25">
      <c r="F674">
        <v>0</v>
      </c>
      <c r="G674">
        <v>0</v>
      </c>
      <c r="O674" t="s">
        <v>2004</v>
      </c>
      <c r="P674" t="s">
        <v>2004</v>
      </c>
      <c r="Q674" t="b">
        <v>0</v>
      </c>
      <c r="R674">
        <v>0</v>
      </c>
      <c r="T674" t="e">
        <v>#VALUE!</v>
      </c>
      <c r="U674" s="67" t="e">
        <v>#VALUE!</v>
      </c>
      <c r="V674" s="69" t="e">
        <v>#VALUE!</v>
      </c>
    </row>
    <row r="675" spans="6:22" x14ac:dyDescent="0.25">
      <c r="F675">
        <v>0</v>
      </c>
      <c r="G675">
        <v>0</v>
      </c>
      <c r="O675" t="s">
        <v>2004</v>
      </c>
      <c r="P675" t="s">
        <v>2004</v>
      </c>
      <c r="Q675" t="b">
        <v>0</v>
      </c>
      <c r="R675">
        <v>0</v>
      </c>
      <c r="T675" t="e">
        <v>#VALUE!</v>
      </c>
      <c r="U675" s="67" t="e">
        <v>#VALUE!</v>
      </c>
      <c r="V675" s="69" t="e">
        <v>#VALUE!</v>
      </c>
    </row>
    <row r="676" spans="6:22" x14ac:dyDescent="0.25">
      <c r="F676">
        <v>0</v>
      </c>
      <c r="G676">
        <v>0</v>
      </c>
      <c r="O676" t="s">
        <v>2004</v>
      </c>
      <c r="P676" t="s">
        <v>2004</v>
      </c>
      <c r="Q676" t="b">
        <v>0</v>
      </c>
      <c r="R676">
        <v>0</v>
      </c>
      <c r="T676" t="e">
        <v>#VALUE!</v>
      </c>
      <c r="U676" s="67" t="e">
        <v>#VALUE!</v>
      </c>
      <c r="V676" s="69" t="e">
        <v>#VALUE!</v>
      </c>
    </row>
    <row r="677" spans="6:22" x14ac:dyDescent="0.25">
      <c r="F677">
        <v>0</v>
      </c>
      <c r="G677">
        <v>0</v>
      </c>
      <c r="O677" t="s">
        <v>2004</v>
      </c>
      <c r="P677" t="s">
        <v>2004</v>
      </c>
      <c r="Q677" t="b">
        <v>0</v>
      </c>
      <c r="R677">
        <v>0</v>
      </c>
      <c r="T677" t="e">
        <v>#VALUE!</v>
      </c>
      <c r="U677" s="67" t="e">
        <v>#VALUE!</v>
      </c>
      <c r="V677" s="69" t="e">
        <v>#VALUE!</v>
      </c>
    </row>
    <row r="678" spans="6:22" x14ac:dyDescent="0.25">
      <c r="F678">
        <v>0</v>
      </c>
      <c r="G678">
        <v>0</v>
      </c>
      <c r="O678" t="s">
        <v>2004</v>
      </c>
      <c r="P678" t="s">
        <v>2004</v>
      </c>
      <c r="Q678" t="b">
        <v>0</v>
      </c>
      <c r="R678">
        <v>0</v>
      </c>
      <c r="T678" t="e">
        <v>#VALUE!</v>
      </c>
      <c r="U678" s="67" t="e">
        <v>#VALUE!</v>
      </c>
      <c r="V678" s="69" t="e">
        <v>#VALUE!</v>
      </c>
    </row>
    <row r="679" spans="6:22" x14ac:dyDescent="0.25">
      <c r="F679">
        <v>0</v>
      </c>
      <c r="G679">
        <v>0</v>
      </c>
      <c r="O679" t="s">
        <v>2004</v>
      </c>
      <c r="P679" t="s">
        <v>2004</v>
      </c>
      <c r="Q679" t="b">
        <v>0</v>
      </c>
      <c r="R679">
        <v>0</v>
      </c>
      <c r="T679" t="e">
        <v>#VALUE!</v>
      </c>
      <c r="U679" s="67" t="e">
        <v>#VALUE!</v>
      </c>
      <c r="V679" s="69" t="e">
        <v>#VALUE!</v>
      </c>
    </row>
    <row r="680" spans="6:22" x14ac:dyDescent="0.25">
      <c r="F680">
        <v>0</v>
      </c>
      <c r="G680">
        <v>0</v>
      </c>
      <c r="O680" t="s">
        <v>2004</v>
      </c>
      <c r="P680" t="s">
        <v>2004</v>
      </c>
      <c r="Q680" t="b">
        <v>0</v>
      </c>
      <c r="R680">
        <v>0</v>
      </c>
      <c r="T680" t="e">
        <v>#VALUE!</v>
      </c>
      <c r="U680" s="67" t="e">
        <v>#VALUE!</v>
      </c>
      <c r="V680" s="69" t="e">
        <v>#VALUE!</v>
      </c>
    </row>
    <row r="681" spans="6:22" x14ac:dyDescent="0.25">
      <c r="F681">
        <v>0</v>
      </c>
      <c r="G681">
        <v>0</v>
      </c>
      <c r="O681" t="s">
        <v>2004</v>
      </c>
      <c r="P681" t="s">
        <v>2004</v>
      </c>
      <c r="Q681" t="b">
        <v>0</v>
      </c>
      <c r="R681">
        <v>0</v>
      </c>
      <c r="T681" t="e">
        <v>#VALUE!</v>
      </c>
      <c r="U681" s="67" t="e">
        <v>#VALUE!</v>
      </c>
      <c r="V681" s="69" t="e">
        <v>#VALUE!</v>
      </c>
    </row>
    <row r="682" spans="6:22" x14ac:dyDescent="0.25">
      <c r="F682">
        <v>0</v>
      </c>
      <c r="G682">
        <v>0</v>
      </c>
      <c r="O682" t="s">
        <v>2004</v>
      </c>
      <c r="P682" t="s">
        <v>2004</v>
      </c>
      <c r="Q682" t="b">
        <v>0</v>
      </c>
      <c r="R682">
        <v>0</v>
      </c>
      <c r="T682" t="e">
        <v>#VALUE!</v>
      </c>
      <c r="U682" s="67" t="e">
        <v>#VALUE!</v>
      </c>
      <c r="V682" s="69" t="e">
        <v>#VALUE!</v>
      </c>
    </row>
    <row r="683" spans="6:22" x14ac:dyDescent="0.25">
      <c r="F683">
        <v>0</v>
      </c>
      <c r="G683">
        <v>0</v>
      </c>
      <c r="O683" t="s">
        <v>2004</v>
      </c>
      <c r="P683" t="s">
        <v>2004</v>
      </c>
      <c r="Q683" t="b">
        <v>0</v>
      </c>
      <c r="R683">
        <v>0</v>
      </c>
      <c r="T683" t="e">
        <v>#VALUE!</v>
      </c>
      <c r="U683" s="67" t="e">
        <v>#VALUE!</v>
      </c>
      <c r="V683" s="69" t="e">
        <v>#VALUE!</v>
      </c>
    </row>
    <row r="684" spans="6:22" x14ac:dyDescent="0.25">
      <c r="F684">
        <v>0</v>
      </c>
      <c r="G684">
        <v>0</v>
      </c>
      <c r="O684" t="s">
        <v>2004</v>
      </c>
      <c r="P684" t="s">
        <v>2004</v>
      </c>
      <c r="Q684" t="b">
        <v>0</v>
      </c>
      <c r="R684">
        <v>0</v>
      </c>
      <c r="T684" t="e">
        <v>#VALUE!</v>
      </c>
      <c r="U684" s="67" t="e">
        <v>#VALUE!</v>
      </c>
      <c r="V684" s="69" t="e">
        <v>#VALUE!</v>
      </c>
    </row>
    <row r="685" spans="6:22" x14ac:dyDescent="0.25">
      <c r="F685">
        <v>0</v>
      </c>
      <c r="G685">
        <v>0</v>
      </c>
      <c r="O685" t="s">
        <v>2004</v>
      </c>
      <c r="P685" t="s">
        <v>2004</v>
      </c>
      <c r="Q685" t="b">
        <v>0</v>
      </c>
      <c r="R685">
        <v>0</v>
      </c>
      <c r="T685" t="e">
        <v>#VALUE!</v>
      </c>
      <c r="U685" s="67" t="e">
        <v>#VALUE!</v>
      </c>
      <c r="V685" s="69" t="e">
        <v>#VALUE!</v>
      </c>
    </row>
    <row r="686" spans="6:22" x14ac:dyDescent="0.25">
      <c r="F686">
        <v>0</v>
      </c>
      <c r="G686">
        <v>0</v>
      </c>
      <c r="O686" t="s">
        <v>2004</v>
      </c>
      <c r="P686" t="s">
        <v>2004</v>
      </c>
      <c r="Q686" t="b">
        <v>0</v>
      </c>
      <c r="R686">
        <v>0</v>
      </c>
      <c r="T686" t="e">
        <v>#VALUE!</v>
      </c>
      <c r="U686" s="67" t="e">
        <v>#VALUE!</v>
      </c>
      <c r="V686" s="69" t="e">
        <v>#VALUE!</v>
      </c>
    </row>
    <row r="687" spans="6:22" x14ac:dyDescent="0.25">
      <c r="F687">
        <v>0</v>
      </c>
      <c r="G687">
        <v>0</v>
      </c>
      <c r="O687" t="s">
        <v>2004</v>
      </c>
      <c r="P687" t="s">
        <v>2004</v>
      </c>
      <c r="Q687" t="b">
        <v>0</v>
      </c>
      <c r="R687">
        <v>0</v>
      </c>
      <c r="T687" t="e">
        <v>#VALUE!</v>
      </c>
      <c r="U687" s="67" t="e">
        <v>#VALUE!</v>
      </c>
      <c r="V687" s="69" t="e">
        <v>#VALUE!</v>
      </c>
    </row>
    <row r="688" spans="6:22" x14ac:dyDescent="0.25">
      <c r="F688">
        <v>0</v>
      </c>
      <c r="G688">
        <v>0</v>
      </c>
      <c r="O688" t="s">
        <v>2004</v>
      </c>
      <c r="P688" t="s">
        <v>2004</v>
      </c>
      <c r="Q688" t="b">
        <v>0</v>
      </c>
      <c r="R688">
        <v>0</v>
      </c>
      <c r="T688" t="e">
        <v>#VALUE!</v>
      </c>
      <c r="U688" s="67" t="e">
        <v>#VALUE!</v>
      </c>
      <c r="V688" s="69" t="e">
        <v>#VALUE!</v>
      </c>
    </row>
    <row r="689" spans="6:22" x14ac:dyDescent="0.25">
      <c r="F689">
        <v>0</v>
      </c>
      <c r="G689">
        <v>0</v>
      </c>
      <c r="O689" t="s">
        <v>2004</v>
      </c>
      <c r="P689" t="s">
        <v>2004</v>
      </c>
      <c r="Q689" t="b">
        <v>0</v>
      </c>
      <c r="R689">
        <v>0</v>
      </c>
      <c r="T689" t="e">
        <v>#VALUE!</v>
      </c>
      <c r="U689" s="67" t="e">
        <v>#VALUE!</v>
      </c>
      <c r="V689" s="69" t="e">
        <v>#VALUE!</v>
      </c>
    </row>
    <row r="690" spans="6:22" x14ac:dyDescent="0.25">
      <c r="F690">
        <v>0</v>
      </c>
      <c r="G690">
        <v>0</v>
      </c>
      <c r="O690" t="s">
        <v>2004</v>
      </c>
      <c r="P690" t="s">
        <v>2004</v>
      </c>
      <c r="Q690" t="b">
        <v>0</v>
      </c>
      <c r="R690">
        <v>0</v>
      </c>
      <c r="T690" t="e">
        <v>#VALUE!</v>
      </c>
      <c r="U690" s="67" t="e">
        <v>#VALUE!</v>
      </c>
      <c r="V690" s="69" t="e">
        <v>#VALUE!</v>
      </c>
    </row>
    <row r="691" spans="6:22" x14ac:dyDescent="0.25">
      <c r="F691">
        <v>0</v>
      </c>
      <c r="G691">
        <v>0</v>
      </c>
      <c r="O691" t="s">
        <v>2004</v>
      </c>
      <c r="P691" t="s">
        <v>2004</v>
      </c>
      <c r="Q691" t="b">
        <v>0</v>
      </c>
      <c r="R691">
        <v>0</v>
      </c>
      <c r="T691" t="e">
        <v>#VALUE!</v>
      </c>
      <c r="U691" s="67" t="e">
        <v>#VALUE!</v>
      </c>
      <c r="V691" s="69" t="e">
        <v>#VALUE!</v>
      </c>
    </row>
    <row r="692" spans="6:22" x14ac:dyDescent="0.25">
      <c r="F692">
        <v>0</v>
      </c>
      <c r="G692">
        <v>0</v>
      </c>
      <c r="O692" t="s">
        <v>2004</v>
      </c>
      <c r="P692" t="s">
        <v>2004</v>
      </c>
      <c r="Q692" t="b">
        <v>0</v>
      </c>
      <c r="R692">
        <v>0</v>
      </c>
      <c r="T692" t="e">
        <v>#VALUE!</v>
      </c>
      <c r="U692" s="67" t="e">
        <v>#VALUE!</v>
      </c>
      <c r="V692" s="69" t="e">
        <v>#VALUE!</v>
      </c>
    </row>
    <row r="693" spans="6:22" x14ac:dyDescent="0.25">
      <c r="F693">
        <v>0</v>
      </c>
      <c r="G693">
        <v>0</v>
      </c>
      <c r="O693" t="s">
        <v>2004</v>
      </c>
      <c r="P693" t="s">
        <v>2004</v>
      </c>
      <c r="Q693" t="b">
        <v>0</v>
      </c>
      <c r="R693">
        <v>0</v>
      </c>
      <c r="T693" t="e">
        <v>#VALUE!</v>
      </c>
      <c r="U693" s="67" t="e">
        <v>#VALUE!</v>
      </c>
      <c r="V693" s="69" t="e">
        <v>#VALUE!</v>
      </c>
    </row>
    <row r="694" spans="6:22" x14ac:dyDescent="0.25">
      <c r="F694">
        <v>0</v>
      </c>
      <c r="G694">
        <v>0</v>
      </c>
      <c r="O694" t="s">
        <v>2004</v>
      </c>
      <c r="P694" t="s">
        <v>2004</v>
      </c>
      <c r="Q694" t="b">
        <v>0</v>
      </c>
      <c r="R694">
        <v>0</v>
      </c>
      <c r="T694" t="e">
        <v>#VALUE!</v>
      </c>
      <c r="U694" s="67" t="e">
        <v>#VALUE!</v>
      </c>
      <c r="V694" s="69" t="e">
        <v>#VALUE!</v>
      </c>
    </row>
  </sheetData>
  <autoFilter ref="A1:W1" xr:uid="{A4FD030A-04B4-497F-82D2-B3BE3748D44A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U19" sqref="U19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32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23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33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40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128</v>
      </c>
    </row>
    <row r="9" spans="3:6" x14ac:dyDescent="0.25">
      <c r="C9" s="5"/>
      <c r="E9" s="5"/>
    </row>
    <row r="10" spans="3:6" x14ac:dyDescent="0.25">
      <c r="C10" s="62" t="s">
        <v>30</v>
      </c>
      <c r="D10" s="62"/>
      <c r="F10" s="46" t="s">
        <v>31</v>
      </c>
    </row>
    <row r="11" spans="3:6" s="5" customFormat="1" ht="21" x14ac:dyDescent="0.35">
      <c r="C11" s="39" t="s">
        <v>25</v>
      </c>
      <c r="D11" s="51">
        <f>SUMIF('Registration Data'!$A$2:$A$4992,"Gryffindor",'Registration Data'!$V$2:$V$4992)</f>
        <v>24148.133621603341</v>
      </c>
      <c r="E11"/>
      <c r="F11" s="47">
        <f>D11/D3</f>
        <v>754.62917567510442</v>
      </c>
    </row>
    <row r="12" spans="3:6" s="5" customFormat="1" ht="21" x14ac:dyDescent="0.35">
      <c r="C12" s="31" t="s">
        <v>28</v>
      </c>
      <c r="D12" s="52">
        <f>SUMIF('Registration Data'!$A$2:$A$4992,"Hufflepuff",'Registration Data'!$V$2:$V$4992)</f>
        <v>18754.283150672873</v>
      </c>
      <c r="F12" s="48">
        <f t="shared" ref="F12:F14" si="0">D12/D4</f>
        <v>815.40361524664661</v>
      </c>
    </row>
    <row r="13" spans="3:6" ht="21" x14ac:dyDescent="0.35">
      <c r="C13" s="33" t="s">
        <v>29</v>
      </c>
      <c r="D13" s="53">
        <f>SUMIF('Registration Data'!$A$2:$A$4992,"Ravenclaw",'Registration Data'!$V$2:$V$4992)</f>
        <v>22388.772808111262</v>
      </c>
      <c r="E13" s="5"/>
      <c r="F13" s="50">
        <f t="shared" si="0"/>
        <v>678.44766085185643</v>
      </c>
    </row>
    <row r="14" spans="3:6" ht="21" x14ac:dyDescent="0.35">
      <c r="C14" s="41" t="s">
        <v>26</v>
      </c>
      <c r="D14" s="54">
        <f>SUMIF('Registration Data'!$A$2:$A$4992,"Slytherin",'Registration Data'!$V$2:$V$4992)</f>
        <v>22530.981196554218</v>
      </c>
      <c r="F14" s="49">
        <f t="shared" si="0"/>
        <v>563.27452991385542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b2OlRw0X+yz5kDGTzwT0V+uPCRMlBIfZgkppj0NjibYSNbPHWVRwIpZciBQB7r13aHeCwscGY6/q9bIDaL1Tpg==" saltValue="g555kk4hx3FWuqVpQq9baA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79</v>
      </c>
    </row>
    <row r="4" spans="1:2" x14ac:dyDescent="0.25">
      <c r="A4" t="s">
        <v>19</v>
      </c>
    </row>
    <row r="5" spans="1:2" x14ac:dyDescent="0.25">
      <c r="A5">
        <f>A2-4</f>
        <v>75</v>
      </c>
      <c r="B5">
        <f>A2+4</f>
        <v>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78"/>
  <sheetViews>
    <sheetView workbookViewId="0">
      <selection sqref="A1:XFD1048576"/>
    </sheetView>
  </sheetViews>
  <sheetFormatPr defaultRowHeight="15" x14ac:dyDescent="0.25"/>
  <cols>
    <col min="1" max="16384" width="9.140625" style="5"/>
  </cols>
  <sheetData>
    <row r="1" spans="1:20" x14ac:dyDescent="0.25">
      <c r="A1" s="5" t="s">
        <v>363</v>
      </c>
      <c r="B1" s="5" t="s">
        <v>364</v>
      </c>
      <c r="C1" s="5" t="s">
        <v>365</v>
      </c>
      <c r="D1" s="5" t="s">
        <v>366</v>
      </c>
      <c r="E1" s="5" t="s">
        <v>367</v>
      </c>
      <c r="F1" s="5" t="s">
        <v>368</v>
      </c>
      <c r="G1" s="5" t="s">
        <v>369</v>
      </c>
      <c r="H1" s="5" t="s">
        <v>370</v>
      </c>
      <c r="I1" s="5" t="s">
        <v>371</v>
      </c>
      <c r="J1" s="5" t="s">
        <v>372</v>
      </c>
      <c r="K1" s="5" t="s">
        <v>373</v>
      </c>
      <c r="L1" s="5" t="s">
        <v>374</v>
      </c>
      <c r="M1" s="5" t="s">
        <v>375</v>
      </c>
      <c r="N1" s="5" t="s">
        <v>376</v>
      </c>
      <c r="O1" s="5" t="s">
        <v>377</v>
      </c>
      <c r="P1" s="5" t="s">
        <v>378</v>
      </c>
      <c r="Q1" s="5" t="s">
        <v>379</v>
      </c>
      <c r="R1" s="5" t="s">
        <v>380</v>
      </c>
      <c r="S1" s="5" t="s">
        <v>381</v>
      </c>
      <c r="T1" s="5" t="s">
        <v>382</v>
      </c>
    </row>
    <row r="2" spans="1:20" x14ac:dyDescent="0.25">
      <c r="A2" s="5" t="s">
        <v>383</v>
      </c>
      <c r="B2" s="5" t="s">
        <v>384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385</v>
      </c>
    </row>
    <row r="3" spans="1:20" x14ac:dyDescent="0.25">
      <c r="A3" s="5" t="s">
        <v>386</v>
      </c>
      <c r="B3" s="5" t="s">
        <v>387</v>
      </c>
      <c r="F3" s="5">
        <v>0</v>
      </c>
      <c r="G3" s="5">
        <v>404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 t="s">
        <v>388</v>
      </c>
    </row>
    <row r="4" spans="1:20" x14ac:dyDescent="0.25">
      <c r="A4" s="5" t="s">
        <v>389</v>
      </c>
      <c r="B4" s="5" t="s">
        <v>390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</row>
    <row r="5" spans="1:20" x14ac:dyDescent="0.25">
      <c r="A5" s="5" t="s">
        <v>145</v>
      </c>
      <c r="B5" s="5" t="s">
        <v>391</v>
      </c>
      <c r="F5" s="5">
        <v>0</v>
      </c>
      <c r="G5" s="5">
        <v>501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</row>
    <row r="6" spans="1:20" x14ac:dyDescent="0.25">
      <c r="A6" s="5" t="s">
        <v>392</v>
      </c>
      <c r="B6" s="5" t="s">
        <v>393</v>
      </c>
      <c r="F6" s="5">
        <v>0</v>
      </c>
      <c r="G6" s="5">
        <v>372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</row>
    <row r="7" spans="1:20" x14ac:dyDescent="0.25">
      <c r="A7" s="5" t="s">
        <v>394</v>
      </c>
      <c r="B7" s="5" t="s">
        <v>395</v>
      </c>
      <c r="F7" s="5">
        <v>0</v>
      </c>
      <c r="G7" s="5">
        <v>339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</row>
    <row r="8" spans="1:20" x14ac:dyDescent="0.25">
      <c r="A8" s="5" t="s">
        <v>396</v>
      </c>
      <c r="B8" s="5" t="s">
        <v>397</v>
      </c>
      <c r="F8" s="5">
        <v>0</v>
      </c>
      <c r="G8" s="5">
        <v>413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398</v>
      </c>
      <c r="B9" s="5" t="s">
        <v>399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</row>
    <row r="10" spans="1:20" x14ac:dyDescent="0.25">
      <c r="A10" s="5" t="s">
        <v>264</v>
      </c>
      <c r="B10" s="5" t="s">
        <v>400</v>
      </c>
      <c r="C10" s="63">
        <v>44637.642268518517</v>
      </c>
      <c r="D10" s="63">
        <v>44637.663090277776</v>
      </c>
      <c r="E10" s="5" t="s">
        <v>401</v>
      </c>
      <c r="F10" s="5">
        <v>421</v>
      </c>
      <c r="G10" s="5">
        <v>0</v>
      </c>
      <c r="H10" s="5">
        <v>11.26</v>
      </c>
      <c r="I10" s="5">
        <v>449</v>
      </c>
      <c r="J10" s="5">
        <v>484</v>
      </c>
      <c r="K10" s="5">
        <v>234</v>
      </c>
      <c r="L10" s="5">
        <v>115</v>
      </c>
      <c r="M10" s="5">
        <v>79</v>
      </c>
      <c r="N10" s="5">
        <v>75</v>
      </c>
      <c r="O10" s="5">
        <v>56</v>
      </c>
      <c r="P10" s="5">
        <v>29.7</v>
      </c>
      <c r="Q10" s="5">
        <v>22.5</v>
      </c>
      <c r="R10" s="5">
        <v>170</v>
      </c>
      <c r="S10" s="5">
        <v>147</v>
      </c>
    </row>
    <row r="11" spans="1:20" x14ac:dyDescent="0.25">
      <c r="A11" s="5" t="s">
        <v>402</v>
      </c>
      <c r="B11" s="5" t="s">
        <v>403</v>
      </c>
      <c r="F11" s="5">
        <v>0</v>
      </c>
      <c r="G11" s="5">
        <v>364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404</v>
      </c>
      <c r="B12" s="5" t="s">
        <v>405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406</v>
      </c>
      <c r="B13" s="5" t="s">
        <v>407</v>
      </c>
      <c r="F13" s="5">
        <v>0</v>
      </c>
      <c r="G13" s="5">
        <v>132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20" x14ac:dyDescent="0.25">
      <c r="A14" s="5" t="s">
        <v>149</v>
      </c>
      <c r="B14" s="5" t="s">
        <v>408</v>
      </c>
      <c r="C14" s="63">
        <v>44637.378159722219</v>
      </c>
      <c r="D14" s="63">
        <v>44637.398969907408</v>
      </c>
      <c r="E14" s="5" t="s">
        <v>401</v>
      </c>
      <c r="F14" s="5">
        <v>334</v>
      </c>
      <c r="G14" s="5">
        <v>366</v>
      </c>
      <c r="H14" s="5">
        <v>10.33</v>
      </c>
      <c r="I14" s="5">
        <v>511</v>
      </c>
      <c r="J14" s="5">
        <v>418</v>
      </c>
      <c r="K14" s="5">
        <v>186</v>
      </c>
      <c r="L14" s="5">
        <v>118</v>
      </c>
      <c r="M14" s="5">
        <v>82</v>
      </c>
      <c r="N14" s="5">
        <v>68</v>
      </c>
      <c r="O14" s="5">
        <v>50</v>
      </c>
      <c r="P14" s="5">
        <v>28.1</v>
      </c>
      <c r="Q14" s="5">
        <v>20.6</v>
      </c>
      <c r="R14" s="5">
        <v>173</v>
      </c>
      <c r="S14" s="5">
        <v>162</v>
      </c>
    </row>
    <row r="15" spans="1:20" x14ac:dyDescent="0.25">
      <c r="A15" s="5" t="s">
        <v>81</v>
      </c>
      <c r="B15" s="5" t="s">
        <v>409</v>
      </c>
      <c r="C15" s="63">
        <v>44638.452418981484</v>
      </c>
      <c r="D15" s="63">
        <v>44638.473240740743</v>
      </c>
      <c r="E15" s="5" t="s">
        <v>401</v>
      </c>
      <c r="F15" s="5">
        <v>348</v>
      </c>
      <c r="G15" s="5">
        <v>303</v>
      </c>
      <c r="H15" s="5">
        <v>10.47</v>
      </c>
      <c r="I15" s="5">
        <v>467</v>
      </c>
      <c r="J15" s="5">
        <v>387</v>
      </c>
      <c r="K15" s="5">
        <v>193</v>
      </c>
      <c r="L15" s="5">
        <v>118</v>
      </c>
      <c r="M15" s="5">
        <v>80</v>
      </c>
      <c r="N15" s="5">
        <v>65</v>
      </c>
      <c r="O15" s="5">
        <v>51</v>
      </c>
      <c r="P15" s="5">
        <v>27.4</v>
      </c>
      <c r="Q15" s="5">
        <v>20.9</v>
      </c>
      <c r="R15" s="5">
        <v>0</v>
      </c>
      <c r="S15" s="5">
        <v>0</v>
      </c>
    </row>
    <row r="16" spans="1:20" x14ac:dyDescent="0.25">
      <c r="A16" s="5" t="s">
        <v>410</v>
      </c>
      <c r="B16" s="5" t="s">
        <v>411</v>
      </c>
      <c r="F16" s="5">
        <v>0</v>
      </c>
      <c r="G16" s="5">
        <v>391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412</v>
      </c>
      <c r="B17" s="5" t="s">
        <v>413</v>
      </c>
      <c r="F17" s="5">
        <v>0</v>
      </c>
      <c r="G17" s="5">
        <v>508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414</v>
      </c>
      <c r="B18" s="5" t="s">
        <v>415</v>
      </c>
      <c r="F18" s="5">
        <v>0</v>
      </c>
      <c r="G18" s="5">
        <v>664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416</v>
      </c>
      <c r="B19" s="5" t="s">
        <v>417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418</v>
      </c>
      <c r="B20" s="5" t="s">
        <v>419</v>
      </c>
      <c r="F20" s="5">
        <v>0</v>
      </c>
      <c r="G20" s="5">
        <v>465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420</v>
      </c>
      <c r="B21" s="5" t="s">
        <v>421</v>
      </c>
      <c r="F21" s="5">
        <v>0</v>
      </c>
      <c r="G21" s="5">
        <v>333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69</v>
      </c>
      <c r="B22" s="5" t="s">
        <v>422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</row>
    <row r="23" spans="1:19" x14ac:dyDescent="0.25">
      <c r="A23" s="5" t="s">
        <v>423</v>
      </c>
      <c r="B23" s="5" t="s">
        <v>424</v>
      </c>
      <c r="F23" s="5">
        <v>0</v>
      </c>
      <c r="G23" s="5">
        <v>368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425</v>
      </c>
      <c r="B24" s="5" t="s">
        <v>426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427</v>
      </c>
      <c r="B25" s="5" t="s">
        <v>428</v>
      </c>
      <c r="F25" s="5">
        <v>0</v>
      </c>
      <c r="G25" s="5">
        <v>558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429</v>
      </c>
      <c r="B26" s="5" t="s">
        <v>430</v>
      </c>
      <c r="F26" s="5">
        <v>0</v>
      </c>
      <c r="G26" s="5">
        <v>427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431</v>
      </c>
      <c r="B27" s="13" t="s">
        <v>432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155</v>
      </c>
      <c r="B28" s="5" t="s">
        <v>433</v>
      </c>
      <c r="C28" s="63">
        <v>44637.727442129632</v>
      </c>
      <c r="D28" s="63">
        <v>44637.748298611114</v>
      </c>
      <c r="E28" s="5" t="s">
        <v>401</v>
      </c>
      <c r="F28" s="5">
        <v>406</v>
      </c>
      <c r="G28" s="5">
        <v>403</v>
      </c>
      <c r="H28" s="5">
        <v>11.19</v>
      </c>
      <c r="I28" s="5">
        <v>0</v>
      </c>
      <c r="J28" s="5">
        <v>320</v>
      </c>
      <c r="K28" s="5">
        <v>226</v>
      </c>
      <c r="L28" s="5">
        <v>98</v>
      </c>
      <c r="M28" s="5">
        <v>79</v>
      </c>
      <c r="N28" s="5">
        <v>71</v>
      </c>
      <c r="O28" s="5">
        <v>59</v>
      </c>
      <c r="P28" s="5">
        <v>25.5</v>
      </c>
      <c r="Q28" s="5">
        <v>22.4</v>
      </c>
      <c r="R28" s="5">
        <v>151</v>
      </c>
      <c r="S28" s="5">
        <v>142</v>
      </c>
    </row>
    <row r="29" spans="1:19" x14ac:dyDescent="0.25">
      <c r="A29" s="5" t="s">
        <v>434</v>
      </c>
      <c r="B29" s="5" t="s">
        <v>435</v>
      </c>
      <c r="F29" s="5">
        <v>0</v>
      </c>
      <c r="G29" s="5">
        <v>415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436</v>
      </c>
      <c r="B30" s="5" t="s">
        <v>437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438</v>
      </c>
      <c r="B31" s="5" t="s">
        <v>439</v>
      </c>
      <c r="F31" s="5">
        <v>0</v>
      </c>
      <c r="G31" s="5">
        <v>525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440</v>
      </c>
      <c r="B32" s="5" t="s">
        <v>441</v>
      </c>
      <c r="F32" s="5">
        <v>0</v>
      </c>
      <c r="G32" s="5">
        <v>309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442</v>
      </c>
      <c r="B33" s="5" t="s">
        <v>443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153</v>
      </c>
      <c r="B34" s="5" t="s">
        <v>444</v>
      </c>
      <c r="C34" s="63">
        <v>44638.204837962963</v>
      </c>
      <c r="D34" s="63">
        <v>44638.225659722222</v>
      </c>
      <c r="E34" s="5" t="s">
        <v>401</v>
      </c>
      <c r="F34" s="5">
        <v>613</v>
      </c>
      <c r="G34" s="5">
        <v>606</v>
      </c>
      <c r="H34" s="5">
        <v>13.04</v>
      </c>
      <c r="I34" s="5">
        <v>313</v>
      </c>
      <c r="J34" s="5">
        <v>458</v>
      </c>
      <c r="K34" s="5">
        <v>341</v>
      </c>
      <c r="L34" s="5">
        <v>109</v>
      </c>
      <c r="M34" s="5">
        <v>80</v>
      </c>
      <c r="N34" s="5">
        <v>83</v>
      </c>
      <c r="O34" s="5">
        <v>65</v>
      </c>
      <c r="P34" s="5">
        <v>29.1</v>
      </c>
      <c r="Q34" s="5">
        <v>26.1</v>
      </c>
      <c r="R34" s="5">
        <v>0</v>
      </c>
      <c r="S34" s="5">
        <v>0</v>
      </c>
    </row>
    <row r="35" spans="1:19" x14ac:dyDescent="0.25">
      <c r="A35" s="5" t="s">
        <v>445</v>
      </c>
      <c r="B35" s="5" t="s">
        <v>446</v>
      </c>
      <c r="F35" s="5">
        <v>0</v>
      </c>
      <c r="G35" s="5">
        <v>456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447</v>
      </c>
      <c r="B36" s="5" t="s">
        <v>448</v>
      </c>
      <c r="F36" s="5">
        <v>0</v>
      </c>
      <c r="G36" s="5">
        <v>402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</row>
    <row r="37" spans="1:19" x14ac:dyDescent="0.25">
      <c r="A37" s="5" t="s">
        <v>449</v>
      </c>
      <c r="B37" s="5" t="s">
        <v>450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451</v>
      </c>
      <c r="B38" s="5" t="s">
        <v>452</v>
      </c>
      <c r="F38" s="5">
        <v>0</v>
      </c>
      <c r="G38" s="5">
        <v>633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</row>
    <row r="39" spans="1:19" x14ac:dyDescent="0.25">
      <c r="A39" s="5" t="s">
        <v>453</v>
      </c>
      <c r="B39" s="5" t="s">
        <v>454</v>
      </c>
      <c r="F39" s="5">
        <v>0</v>
      </c>
      <c r="G39" s="5">
        <v>513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455</v>
      </c>
      <c r="B40" s="5" t="s">
        <v>456</v>
      </c>
      <c r="F40" s="5">
        <v>0</v>
      </c>
      <c r="G40" s="5">
        <v>420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457</v>
      </c>
      <c r="B41" s="5" t="s">
        <v>458</v>
      </c>
      <c r="F41" s="5">
        <v>0</v>
      </c>
      <c r="G41" s="5">
        <v>460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459</v>
      </c>
      <c r="B42" s="5" t="s">
        <v>460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461</v>
      </c>
      <c r="B43" s="5" t="s">
        <v>462</v>
      </c>
      <c r="F43" s="5">
        <v>0</v>
      </c>
      <c r="G43" s="5">
        <v>470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463</v>
      </c>
      <c r="B44" s="5" t="s">
        <v>464</v>
      </c>
      <c r="F44" s="5">
        <v>0</v>
      </c>
      <c r="G44" s="5">
        <v>387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465</v>
      </c>
      <c r="B45" s="5" t="s">
        <v>466</v>
      </c>
      <c r="F45" s="5">
        <v>0</v>
      </c>
      <c r="G45" s="5">
        <v>523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467</v>
      </c>
      <c r="B46" s="5" t="s">
        <v>468</v>
      </c>
      <c r="F46" s="5">
        <v>0</v>
      </c>
      <c r="G46" s="5">
        <v>313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469</v>
      </c>
      <c r="B47" s="5" t="s">
        <v>470</v>
      </c>
      <c r="F47" s="5">
        <v>0</v>
      </c>
      <c r="G47" s="5">
        <v>455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471</v>
      </c>
      <c r="B48" s="5" t="s">
        <v>472</v>
      </c>
      <c r="F48" s="5">
        <v>0</v>
      </c>
      <c r="G48" s="5">
        <v>605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473</v>
      </c>
      <c r="B49" s="5" t="s">
        <v>474</v>
      </c>
      <c r="F49" s="5">
        <v>0</v>
      </c>
      <c r="G49" s="5">
        <v>409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93</v>
      </c>
      <c r="B50" s="13" t="s">
        <v>475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</row>
    <row r="51" spans="1:19" x14ac:dyDescent="0.25">
      <c r="A51" s="5" t="s">
        <v>476</v>
      </c>
      <c r="B51" s="5" t="s">
        <v>477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x14ac:dyDescent="0.25">
      <c r="A52" s="5" t="s">
        <v>113</v>
      </c>
      <c r="B52" s="5" t="s">
        <v>478</v>
      </c>
      <c r="C52" s="63">
        <v>44637.069837962961</v>
      </c>
      <c r="D52" s="63">
        <v>44637.090671296297</v>
      </c>
      <c r="E52" s="5" t="s">
        <v>401</v>
      </c>
      <c r="F52" s="5">
        <v>201</v>
      </c>
      <c r="G52" s="5">
        <v>475</v>
      </c>
      <c r="H52" s="5">
        <v>8.49</v>
      </c>
      <c r="I52" s="5">
        <v>224</v>
      </c>
      <c r="J52" s="5">
        <v>193</v>
      </c>
      <c r="K52" s="5">
        <v>112</v>
      </c>
      <c r="L52" s="5">
        <v>132</v>
      </c>
      <c r="M52" s="5">
        <v>81</v>
      </c>
      <c r="N52" s="5">
        <v>49</v>
      </c>
      <c r="O52" s="5">
        <v>40</v>
      </c>
      <c r="P52" s="5">
        <v>21.1</v>
      </c>
      <c r="Q52" s="5">
        <v>17</v>
      </c>
      <c r="R52" s="5">
        <v>106</v>
      </c>
      <c r="S52" s="5">
        <v>100</v>
      </c>
    </row>
    <row r="53" spans="1:19" x14ac:dyDescent="0.25">
      <c r="A53" s="5" t="s">
        <v>479</v>
      </c>
      <c r="B53" s="5" t="s">
        <v>480</v>
      </c>
      <c r="F53" s="5">
        <v>0</v>
      </c>
      <c r="G53" s="5">
        <v>562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481</v>
      </c>
      <c r="B54" s="5" t="s">
        <v>482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483</v>
      </c>
      <c r="B55" s="5" t="s">
        <v>484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485</v>
      </c>
      <c r="B56" s="5" t="s">
        <v>486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89</v>
      </c>
      <c r="B57" s="5" t="s">
        <v>487</v>
      </c>
      <c r="C57" s="63">
        <v>44637.399131944447</v>
      </c>
      <c r="D57" s="63">
        <v>44637.419930555552</v>
      </c>
      <c r="E57" s="5" t="s">
        <v>401</v>
      </c>
      <c r="F57" s="5">
        <v>375</v>
      </c>
      <c r="G57" s="5">
        <v>0</v>
      </c>
      <c r="H57" s="5">
        <v>10.68</v>
      </c>
      <c r="I57" s="5">
        <v>539</v>
      </c>
      <c r="J57" s="5">
        <v>460</v>
      </c>
      <c r="K57" s="5">
        <v>209</v>
      </c>
      <c r="L57" s="5">
        <v>117</v>
      </c>
      <c r="M57" s="5">
        <v>82</v>
      </c>
      <c r="N57" s="5">
        <v>78</v>
      </c>
      <c r="O57" s="5">
        <v>51</v>
      </c>
      <c r="P57" s="5">
        <v>29.1</v>
      </c>
      <c r="Q57" s="5">
        <v>21.4</v>
      </c>
      <c r="R57" s="5">
        <v>154</v>
      </c>
      <c r="S57" s="5">
        <v>138</v>
      </c>
    </row>
    <row r="58" spans="1:19" x14ac:dyDescent="0.25">
      <c r="A58" s="5" t="s">
        <v>488</v>
      </c>
      <c r="B58" s="5" t="s">
        <v>489</v>
      </c>
      <c r="F58" s="5">
        <v>0</v>
      </c>
      <c r="G58" s="5">
        <v>334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490</v>
      </c>
      <c r="B59" s="5" t="s">
        <v>491</v>
      </c>
      <c r="F59" s="5">
        <v>0</v>
      </c>
      <c r="G59" s="5">
        <v>501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492</v>
      </c>
      <c r="B60" s="5" t="s">
        <v>493</v>
      </c>
      <c r="F60" s="5">
        <v>0</v>
      </c>
      <c r="G60" s="5">
        <v>527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494</v>
      </c>
      <c r="B61" s="5" t="s">
        <v>495</v>
      </c>
      <c r="F61" s="5">
        <v>0</v>
      </c>
      <c r="G61" s="5">
        <v>723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</row>
    <row r="62" spans="1:19" x14ac:dyDescent="0.25">
      <c r="A62" s="5" t="s">
        <v>496</v>
      </c>
      <c r="B62" s="5" t="s">
        <v>497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498</v>
      </c>
      <c r="B63" s="5" t="s">
        <v>499</v>
      </c>
      <c r="F63" s="5">
        <v>0</v>
      </c>
      <c r="G63" s="5">
        <v>443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500</v>
      </c>
      <c r="B64" s="5" t="s">
        <v>501</v>
      </c>
      <c r="F64" s="5">
        <v>0</v>
      </c>
      <c r="G64" s="5">
        <v>451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</row>
    <row r="65" spans="1:19" x14ac:dyDescent="0.25">
      <c r="A65" s="5" t="s">
        <v>502</v>
      </c>
      <c r="B65" s="5" t="s">
        <v>503</v>
      </c>
      <c r="F65" s="5">
        <v>0</v>
      </c>
      <c r="G65" s="5">
        <v>423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504</v>
      </c>
      <c r="B66" s="5" t="s">
        <v>505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506</v>
      </c>
      <c r="B67" s="5" t="s">
        <v>507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508</v>
      </c>
      <c r="B68" s="5" t="s">
        <v>509</v>
      </c>
      <c r="F68" s="5">
        <v>0</v>
      </c>
      <c r="G68" s="5">
        <v>410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510</v>
      </c>
      <c r="B69" s="5" t="s">
        <v>511</v>
      </c>
      <c r="F69" s="5">
        <v>0</v>
      </c>
      <c r="G69" s="5">
        <v>705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512</v>
      </c>
      <c r="B70" s="5" t="s">
        <v>513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514</v>
      </c>
      <c r="B71" s="5" t="s">
        <v>515</v>
      </c>
      <c r="F71" s="5">
        <v>0</v>
      </c>
      <c r="G71" s="5">
        <v>516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516</v>
      </c>
      <c r="B72" s="5" t="s">
        <v>517</v>
      </c>
      <c r="F72" s="5">
        <v>0</v>
      </c>
      <c r="G72" s="5">
        <v>300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518</v>
      </c>
      <c r="B73" s="5" t="s">
        <v>519</v>
      </c>
      <c r="F73" s="5">
        <v>0</v>
      </c>
      <c r="G73" s="5">
        <v>441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520</v>
      </c>
      <c r="B74" s="5" t="s">
        <v>521</v>
      </c>
      <c r="F74" s="5">
        <v>0</v>
      </c>
      <c r="G74" s="5">
        <v>539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522</v>
      </c>
      <c r="B75" s="5" t="s">
        <v>523</v>
      </c>
      <c r="F75" s="5">
        <v>0</v>
      </c>
      <c r="G75" s="5">
        <v>329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524</v>
      </c>
      <c r="B76" s="5" t="s">
        <v>525</v>
      </c>
      <c r="F76" s="5">
        <v>0</v>
      </c>
      <c r="G76" s="5">
        <v>585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</row>
    <row r="77" spans="1:19" x14ac:dyDescent="0.25">
      <c r="A77" s="5" t="s">
        <v>526</v>
      </c>
      <c r="B77" s="13" t="s">
        <v>527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528</v>
      </c>
      <c r="B78" s="5" t="s">
        <v>529</v>
      </c>
      <c r="F78" s="5">
        <v>0</v>
      </c>
      <c r="G78" s="5">
        <v>625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530</v>
      </c>
      <c r="B79" s="5" t="s">
        <v>531</v>
      </c>
      <c r="F79" s="5">
        <v>0</v>
      </c>
      <c r="G79" s="5">
        <v>532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51</v>
      </c>
      <c r="B80" s="5" t="s">
        <v>532</v>
      </c>
      <c r="C80" s="63">
        <v>44637.389826388891</v>
      </c>
      <c r="D80" s="63">
        <v>44637.41064814815</v>
      </c>
      <c r="E80" s="5" t="s">
        <v>401</v>
      </c>
      <c r="F80" s="5">
        <v>479</v>
      </c>
      <c r="G80" s="5">
        <v>410</v>
      </c>
      <c r="H80" s="5">
        <v>11.9</v>
      </c>
      <c r="I80" s="5">
        <v>692</v>
      </c>
      <c r="J80" s="5">
        <v>463</v>
      </c>
      <c r="K80" s="5">
        <v>266</v>
      </c>
      <c r="L80" s="5">
        <v>115</v>
      </c>
      <c r="M80" s="5">
        <v>82</v>
      </c>
      <c r="N80" s="5">
        <v>71</v>
      </c>
      <c r="O80" s="5">
        <v>58</v>
      </c>
      <c r="P80" s="5">
        <v>29.2</v>
      </c>
      <c r="Q80" s="5">
        <v>23.8</v>
      </c>
      <c r="R80" s="5">
        <v>0</v>
      </c>
      <c r="S80" s="5">
        <v>0</v>
      </c>
    </row>
    <row r="81" spans="1:19" x14ac:dyDescent="0.25">
      <c r="A81" s="5" t="s">
        <v>533</v>
      </c>
      <c r="B81" s="5" t="s">
        <v>534</v>
      </c>
      <c r="F81" s="5">
        <v>0</v>
      </c>
      <c r="G81" s="5">
        <v>401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535</v>
      </c>
      <c r="B82" s="5" t="s">
        <v>536</v>
      </c>
      <c r="F82" s="5">
        <v>0</v>
      </c>
      <c r="G82" s="5">
        <v>232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</row>
    <row r="83" spans="1:19" x14ac:dyDescent="0.25">
      <c r="A83" s="5" t="s">
        <v>537</v>
      </c>
      <c r="B83" s="5" t="s">
        <v>538</v>
      </c>
      <c r="F83" s="5">
        <v>0</v>
      </c>
      <c r="G83" s="5">
        <v>509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539</v>
      </c>
      <c r="B84" s="5" t="s">
        <v>540</v>
      </c>
      <c r="C84" s="63">
        <v>44637.454004629632</v>
      </c>
      <c r="D84" s="63">
        <v>44637.474803240744</v>
      </c>
      <c r="E84" s="5" t="s">
        <v>401</v>
      </c>
      <c r="F84" s="5">
        <v>314</v>
      </c>
      <c r="G84" s="5">
        <v>0</v>
      </c>
      <c r="H84" s="5">
        <v>10.039999999999999</v>
      </c>
      <c r="I84" s="5">
        <v>577</v>
      </c>
      <c r="J84" s="5">
        <v>349</v>
      </c>
      <c r="K84" s="5">
        <v>174</v>
      </c>
      <c r="L84" s="5">
        <v>110</v>
      </c>
      <c r="M84" s="5">
        <v>79</v>
      </c>
      <c r="N84" s="5">
        <v>67</v>
      </c>
      <c r="O84" s="5">
        <v>49</v>
      </c>
      <c r="P84" s="5">
        <v>26.3</v>
      </c>
      <c r="Q84" s="5">
        <v>20.100000000000001</v>
      </c>
      <c r="R84" s="5">
        <v>171</v>
      </c>
      <c r="S84" s="5">
        <v>153</v>
      </c>
    </row>
    <row r="85" spans="1:19" x14ac:dyDescent="0.25">
      <c r="A85" s="5" t="s">
        <v>248</v>
      </c>
      <c r="B85" s="5" t="s">
        <v>541</v>
      </c>
      <c r="C85" s="63">
        <v>44637.406747685185</v>
      </c>
      <c r="D85" s="63">
        <v>44637.427557870367</v>
      </c>
      <c r="E85" s="5" t="s">
        <v>401</v>
      </c>
      <c r="F85" s="5">
        <v>464</v>
      </c>
      <c r="G85" s="5">
        <v>0</v>
      </c>
      <c r="H85" s="5">
        <v>11.67</v>
      </c>
      <c r="I85" s="5">
        <v>607</v>
      </c>
      <c r="J85" s="5">
        <v>514</v>
      </c>
      <c r="K85" s="5">
        <v>258</v>
      </c>
      <c r="L85" s="5">
        <v>113</v>
      </c>
      <c r="M85" s="5">
        <v>80</v>
      </c>
      <c r="N85" s="5">
        <v>78</v>
      </c>
      <c r="O85" s="5">
        <v>56</v>
      </c>
      <c r="P85" s="5">
        <v>30.3</v>
      </c>
      <c r="Q85" s="5">
        <v>23.3</v>
      </c>
      <c r="R85" s="5">
        <v>175</v>
      </c>
      <c r="S85" s="5">
        <v>163</v>
      </c>
    </row>
    <row r="86" spans="1:19" x14ac:dyDescent="0.25">
      <c r="A86" s="5" t="s">
        <v>147</v>
      </c>
      <c r="B86" s="5" t="s">
        <v>542</v>
      </c>
      <c r="C86" s="63">
        <v>44637.633055555554</v>
      </c>
      <c r="D86" s="63">
        <v>44637.653865740744</v>
      </c>
      <c r="E86" s="5" t="s">
        <v>401</v>
      </c>
      <c r="F86" s="5">
        <v>495</v>
      </c>
      <c r="G86" s="5">
        <v>474</v>
      </c>
      <c r="H86" s="5">
        <v>11.97</v>
      </c>
      <c r="I86" s="5">
        <v>701</v>
      </c>
      <c r="J86" s="5">
        <v>411</v>
      </c>
      <c r="K86" s="5">
        <v>275</v>
      </c>
      <c r="L86" s="5">
        <v>98</v>
      </c>
      <c r="M86" s="5">
        <v>77</v>
      </c>
      <c r="N86" s="5">
        <v>64</v>
      </c>
      <c r="O86" s="5">
        <v>59</v>
      </c>
      <c r="P86" s="5">
        <v>27.9</v>
      </c>
      <c r="Q86" s="5">
        <v>23.9</v>
      </c>
      <c r="R86" s="5">
        <v>182</v>
      </c>
      <c r="S86" s="5">
        <v>170</v>
      </c>
    </row>
    <row r="87" spans="1:19" x14ac:dyDescent="0.25">
      <c r="A87" s="5" t="s">
        <v>543</v>
      </c>
      <c r="B87" s="5" t="s">
        <v>544</v>
      </c>
      <c r="F87" s="5">
        <v>0</v>
      </c>
      <c r="G87" s="5">
        <v>587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</row>
    <row r="88" spans="1:19" x14ac:dyDescent="0.25">
      <c r="A88" s="5" t="s">
        <v>545</v>
      </c>
      <c r="B88" s="5" t="s">
        <v>546</v>
      </c>
      <c r="F88" s="5">
        <v>0</v>
      </c>
      <c r="G88" s="5">
        <v>404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</row>
    <row r="89" spans="1:19" x14ac:dyDescent="0.25">
      <c r="A89" s="5" t="s">
        <v>547</v>
      </c>
      <c r="B89" s="5" t="s">
        <v>548</v>
      </c>
      <c r="F89" s="5">
        <v>0</v>
      </c>
      <c r="G89" s="5">
        <v>610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549</v>
      </c>
      <c r="B90" s="5" t="s">
        <v>550</v>
      </c>
      <c r="F90" s="5">
        <v>0</v>
      </c>
      <c r="G90" s="5">
        <v>473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551</v>
      </c>
      <c r="B91" s="5" t="s">
        <v>552</v>
      </c>
      <c r="F91" s="5">
        <v>0</v>
      </c>
      <c r="G91" s="5">
        <v>328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553</v>
      </c>
      <c r="B92" s="5" t="s">
        <v>554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555</v>
      </c>
      <c r="B93" s="5" t="s">
        <v>556</v>
      </c>
      <c r="F93" s="5">
        <v>0</v>
      </c>
      <c r="G93" s="5">
        <v>285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557</v>
      </c>
      <c r="B94" s="5" t="s">
        <v>558</v>
      </c>
      <c r="F94" s="5">
        <v>0</v>
      </c>
      <c r="G94" s="5">
        <v>689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</row>
    <row r="95" spans="1:19" x14ac:dyDescent="0.25">
      <c r="A95" s="5" t="s">
        <v>157</v>
      </c>
      <c r="B95" s="5" t="s">
        <v>559</v>
      </c>
      <c r="C95" s="63">
        <v>44636.999675925923</v>
      </c>
      <c r="D95" s="63">
        <v>44637.020486111112</v>
      </c>
      <c r="E95" s="5" t="s">
        <v>401</v>
      </c>
      <c r="F95" s="5">
        <v>310</v>
      </c>
      <c r="G95" s="5">
        <v>0</v>
      </c>
      <c r="H95" s="5">
        <v>9.94</v>
      </c>
      <c r="I95" s="5">
        <v>572</v>
      </c>
      <c r="J95" s="5">
        <v>529</v>
      </c>
      <c r="K95" s="5">
        <v>172</v>
      </c>
      <c r="L95" s="5">
        <v>120</v>
      </c>
      <c r="M95" s="5">
        <v>82</v>
      </c>
      <c r="N95" s="5">
        <v>78</v>
      </c>
      <c r="O95" s="5">
        <v>48</v>
      </c>
      <c r="P95" s="5">
        <v>30.6</v>
      </c>
      <c r="Q95" s="5">
        <v>19.899999999999999</v>
      </c>
      <c r="R95" s="5">
        <v>183</v>
      </c>
      <c r="S95" s="5">
        <v>173</v>
      </c>
    </row>
    <row r="96" spans="1:19" x14ac:dyDescent="0.25">
      <c r="A96" s="5" t="s">
        <v>560</v>
      </c>
      <c r="B96" s="5" t="s">
        <v>561</v>
      </c>
      <c r="F96" s="5">
        <v>0</v>
      </c>
      <c r="G96" s="5">
        <v>265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562</v>
      </c>
      <c r="B97" s="5" t="s">
        <v>563</v>
      </c>
      <c r="F97" s="5">
        <v>0</v>
      </c>
      <c r="G97" s="5">
        <v>365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</row>
    <row r="98" spans="1:19" x14ac:dyDescent="0.25">
      <c r="A98" s="5" t="s">
        <v>564</v>
      </c>
      <c r="B98" s="5" t="s">
        <v>565</v>
      </c>
      <c r="F98" s="5">
        <v>0</v>
      </c>
      <c r="G98" s="5">
        <v>308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566</v>
      </c>
      <c r="B99" s="5" t="s">
        <v>567</v>
      </c>
      <c r="F99" s="5">
        <v>0</v>
      </c>
      <c r="G99" s="5">
        <v>252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568</v>
      </c>
      <c r="B100" s="5" t="s">
        <v>569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570</v>
      </c>
      <c r="B101" s="5" t="s">
        <v>571</v>
      </c>
      <c r="F101" s="5">
        <v>0</v>
      </c>
      <c r="G101" s="5">
        <v>458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572</v>
      </c>
      <c r="B102" s="5" t="s">
        <v>573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574</v>
      </c>
      <c r="B103" s="5" t="s">
        <v>575</v>
      </c>
      <c r="F103" s="5">
        <v>0</v>
      </c>
      <c r="G103" s="5">
        <v>370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576</v>
      </c>
      <c r="B104" s="5" t="s">
        <v>577</v>
      </c>
      <c r="F104" s="5">
        <v>0</v>
      </c>
      <c r="G104" s="5">
        <v>608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</row>
    <row r="105" spans="1:19" x14ac:dyDescent="0.25">
      <c r="A105" s="5" t="s">
        <v>578</v>
      </c>
      <c r="B105" s="5" t="s">
        <v>579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580</v>
      </c>
      <c r="B106" s="5" t="s">
        <v>581</v>
      </c>
      <c r="F106" s="5">
        <v>0</v>
      </c>
      <c r="G106" s="5">
        <v>385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582</v>
      </c>
      <c r="B107" s="5" t="s">
        <v>583</v>
      </c>
      <c r="F107" s="5">
        <v>0</v>
      </c>
      <c r="G107" s="5">
        <v>470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584</v>
      </c>
      <c r="B108" s="5" t="s">
        <v>585</v>
      </c>
      <c r="F108" s="5">
        <v>0</v>
      </c>
      <c r="G108" s="5">
        <v>534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586</v>
      </c>
      <c r="B109" s="5" t="s">
        <v>587</v>
      </c>
      <c r="F109" s="5">
        <v>0</v>
      </c>
      <c r="G109" s="5">
        <v>311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588</v>
      </c>
      <c r="B110" s="5" t="s">
        <v>589</v>
      </c>
      <c r="F110" s="5">
        <v>0</v>
      </c>
      <c r="G110" s="5">
        <v>409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590</v>
      </c>
      <c r="B111" s="5" t="s">
        <v>591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592</v>
      </c>
      <c r="B112" s="5" t="s">
        <v>593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594</v>
      </c>
      <c r="B113" s="5" t="s">
        <v>595</v>
      </c>
      <c r="F113" s="5">
        <v>0</v>
      </c>
      <c r="G113" s="5">
        <v>459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95</v>
      </c>
      <c r="B114" s="5" t="s">
        <v>596</v>
      </c>
      <c r="C114" s="63">
        <v>44637.820439814815</v>
      </c>
      <c r="D114" s="63">
        <v>44637.841249999998</v>
      </c>
      <c r="E114" s="5" t="s">
        <v>401</v>
      </c>
      <c r="F114" s="5">
        <v>581</v>
      </c>
      <c r="G114" s="5">
        <v>654</v>
      </c>
      <c r="H114" s="5">
        <v>12.59</v>
      </c>
      <c r="I114" s="5">
        <v>849</v>
      </c>
      <c r="J114" s="5">
        <v>658</v>
      </c>
      <c r="K114" s="5">
        <v>323</v>
      </c>
      <c r="L114" s="5">
        <v>121</v>
      </c>
      <c r="M114" s="5">
        <v>77</v>
      </c>
      <c r="N114" s="5">
        <v>100</v>
      </c>
      <c r="O114" s="5">
        <v>66</v>
      </c>
      <c r="P114" s="5">
        <v>33.1</v>
      </c>
      <c r="Q114" s="5">
        <v>25.2</v>
      </c>
      <c r="R114" s="5">
        <v>0</v>
      </c>
      <c r="S114" s="5">
        <v>0</v>
      </c>
    </row>
    <row r="115" spans="1:19" x14ac:dyDescent="0.25">
      <c r="A115" s="5" t="s">
        <v>597</v>
      </c>
      <c r="B115" s="5" t="s">
        <v>598</v>
      </c>
      <c r="F115" s="5">
        <v>0</v>
      </c>
      <c r="G115" s="5">
        <v>352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599</v>
      </c>
      <c r="B116" s="5" t="s">
        <v>600</v>
      </c>
      <c r="F116" s="5">
        <v>0</v>
      </c>
      <c r="G116" s="5">
        <v>666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</row>
    <row r="117" spans="1:19" x14ac:dyDescent="0.25">
      <c r="A117" s="5" t="s">
        <v>601</v>
      </c>
      <c r="B117" s="5" t="s">
        <v>602</v>
      </c>
      <c r="F117" s="5">
        <v>0</v>
      </c>
      <c r="G117" s="5">
        <v>356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603</v>
      </c>
      <c r="B118" s="5" t="s">
        <v>604</v>
      </c>
      <c r="F118" s="5">
        <v>0</v>
      </c>
      <c r="G118" s="5">
        <v>564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296</v>
      </c>
      <c r="B119" s="5" t="s">
        <v>605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606</v>
      </c>
      <c r="B120" s="5" t="s">
        <v>607</v>
      </c>
      <c r="F120" s="5">
        <v>0</v>
      </c>
      <c r="G120" s="5">
        <v>427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608</v>
      </c>
      <c r="B121" s="5" t="s">
        <v>609</v>
      </c>
      <c r="F121" s="5">
        <v>0</v>
      </c>
      <c r="G121" s="5">
        <v>389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</row>
    <row r="122" spans="1:19" x14ac:dyDescent="0.25">
      <c r="A122" s="5" t="s">
        <v>610</v>
      </c>
      <c r="B122" s="5" t="s">
        <v>611</v>
      </c>
      <c r="F122" s="5">
        <v>0</v>
      </c>
      <c r="G122" s="5">
        <v>433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612</v>
      </c>
      <c r="B123" s="5" t="s">
        <v>613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614</v>
      </c>
      <c r="B124" s="5" t="s">
        <v>615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</row>
    <row r="125" spans="1:19" x14ac:dyDescent="0.25">
      <c r="A125" s="5" t="s">
        <v>616</v>
      </c>
      <c r="B125" s="5" t="s">
        <v>617</v>
      </c>
      <c r="F125" s="5">
        <v>0</v>
      </c>
      <c r="G125" s="5">
        <v>410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250</v>
      </c>
      <c r="B126" s="5" t="s">
        <v>618</v>
      </c>
      <c r="C126" s="63">
        <v>44638.147546296299</v>
      </c>
      <c r="D126" s="63">
        <v>44638.168379629627</v>
      </c>
      <c r="E126" s="5" t="s">
        <v>401</v>
      </c>
      <c r="F126" s="5">
        <v>494</v>
      </c>
      <c r="G126" s="5">
        <v>0</v>
      </c>
      <c r="H126" s="5">
        <v>12</v>
      </c>
      <c r="I126" s="5">
        <v>564</v>
      </c>
      <c r="J126" s="5">
        <v>512</v>
      </c>
      <c r="K126" s="5">
        <v>274</v>
      </c>
      <c r="L126" s="5">
        <v>106</v>
      </c>
      <c r="M126" s="5">
        <v>79</v>
      </c>
      <c r="N126" s="5">
        <v>80</v>
      </c>
      <c r="O126" s="5">
        <v>59</v>
      </c>
      <c r="P126" s="5">
        <v>30.3</v>
      </c>
      <c r="Q126" s="5">
        <v>24</v>
      </c>
      <c r="R126" s="5">
        <v>171</v>
      </c>
      <c r="S126" s="5">
        <v>155</v>
      </c>
    </row>
    <row r="127" spans="1:19" x14ac:dyDescent="0.25">
      <c r="A127" s="5" t="s">
        <v>619</v>
      </c>
      <c r="B127" s="5" t="s">
        <v>620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</row>
    <row r="128" spans="1:19" x14ac:dyDescent="0.25">
      <c r="A128" s="5" t="s">
        <v>621</v>
      </c>
      <c r="B128" s="5" t="s">
        <v>622</v>
      </c>
      <c r="F128" s="5">
        <v>0</v>
      </c>
      <c r="G128" s="5">
        <v>359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</row>
    <row r="129" spans="1:19" x14ac:dyDescent="0.25">
      <c r="A129" s="5" t="s">
        <v>623</v>
      </c>
      <c r="B129" s="5" t="s">
        <v>624</v>
      </c>
      <c r="F129" s="5">
        <v>0</v>
      </c>
      <c r="G129" s="5">
        <v>553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625</v>
      </c>
      <c r="B130" s="5" t="s">
        <v>626</v>
      </c>
      <c r="F130" s="5">
        <v>0</v>
      </c>
      <c r="G130" s="5">
        <v>605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627</v>
      </c>
      <c r="B131" s="5" t="s">
        <v>628</v>
      </c>
      <c r="F131" s="5">
        <v>0</v>
      </c>
      <c r="G131" s="5">
        <v>353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</row>
    <row r="132" spans="1:19" x14ac:dyDescent="0.25">
      <c r="A132" s="5" t="s">
        <v>629</v>
      </c>
      <c r="B132" s="5" t="s">
        <v>630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631</v>
      </c>
      <c r="B133" s="5" t="s">
        <v>632</v>
      </c>
      <c r="C133" s="63">
        <v>44637.826284722221</v>
      </c>
      <c r="D133" s="63">
        <v>44637.84710648148</v>
      </c>
      <c r="E133" s="5" t="s">
        <v>401</v>
      </c>
      <c r="F133" s="5">
        <v>517</v>
      </c>
      <c r="G133" s="5">
        <v>510</v>
      </c>
      <c r="H133" s="5">
        <v>12.07</v>
      </c>
      <c r="I133" s="5">
        <v>543</v>
      </c>
      <c r="J133" s="5">
        <v>752</v>
      </c>
      <c r="K133" s="5">
        <v>287</v>
      </c>
      <c r="L133" s="5">
        <v>115</v>
      </c>
      <c r="M133" s="5">
        <v>79</v>
      </c>
      <c r="N133" s="5">
        <v>100</v>
      </c>
      <c r="O133" s="5">
        <v>61</v>
      </c>
      <c r="P133" s="5">
        <v>34.700000000000003</v>
      </c>
      <c r="Q133" s="5">
        <v>24.1</v>
      </c>
      <c r="R133" s="5">
        <v>184</v>
      </c>
      <c r="S133" s="5">
        <v>167</v>
      </c>
    </row>
    <row r="134" spans="1:19" x14ac:dyDescent="0.25">
      <c r="A134" s="5" t="s">
        <v>61</v>
      </c>
      <c r="B134" s="5" t="s">
        <v>633</v>
      </c>
      <c r="C134" s="63">
        <v>44637.447465277779</v>
      </c>
      <c r="D134" s="63">
        <v>44637.468275462961</v>
      </c>
      <c r="E134" s="5" t="s">
        <v>401</v>
      </c>
      <c r="F134" s="5">
        <v>418</v>
      </c>
      <c r="G134" s="5">
        <v>477</v>
      </c>
      <c r="H134" s="5">
        <v>11.26</v>
      </c>
      <c r="I134" s="5">
        <v>0</v>
      </c>
      <c r="J134" s="5">
        <v>486</v>
      </c>
      <c r="K134" s="5">
        <v>232</v>
      </c>
      <c r="L134" s="5">
        <v>113</v>
      </c>
      <c r="M134" s="5">
        <v>79</v>
      </c>
      <c r="N134" s="5">
        <v>79</v>
      </c>
      <c r="O134" s="5">
        <v>55</v>
      </c>
      <c r="P134" s="5">
        <v>29.7</v>
      </c>
      <c r="Q134" s="5">
        <v>22.5</v>
      </c>
      <c r="R134" s="5">
        <v>167</v>
      </c>
      <c r="S134" s="5">
        <v>153</v>
      </c>
    </row>
    <row r="135" spans="1:19" x14ac:dyDescent="0.25">
      <c r="A135" s="5" t="s">
        <v>634</v>
      </c>
      <c r="B135" s="5" t="s">
        <v>635</v>
      </c>
      <c r="F135" s="5">
        <v>0</v>
      </c>
      <c r="G135" s="5">
        <v>277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</row>
    <row r="136" spans="1:19" x14ac:dyDescent="0.25">
      <c r="A136" s="5" t="s">
        <v>636</v>
      </c>
      <c r="B136" s="5" t="s">
        <v>637</v>
      </c>
      <c r="F136" s="5">
        <v>0</v>
      </c>
      <c r="G136" s="5">
        <v>341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</row>
    <row r="137" spans="1:19" x14ac:dyDescent="0.25">
      <c r="A137" s="5" t="s">
        <v>638</v>
      </c>
      <c r="B137" s="5" t="s">
        <v>639</v>
      </c>
      <c r="F137" s="5">
        <v>0</v>
      </c>
      <c r="G137" s="5">
        <v>452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</row>
    <row r="138" spans="1:19" x14ac:dyDescent="0.25">
      <c r="A138" s="5" t="s">
        <v>183</v>
      </c>
      <c r="B138" s="5" t="s">
        <v>640</v>
      </c>
      <c r="C138" s="63">
        <v>44637.951435185183</v>
      </c>
      <c r="D138" s="63">
        <v>44637.972256944442</v>
      </c>
      <c r="E138" s="5" t="s">
        <v>401</v>
      </c>
      <c r="F138" s="5">
        <v>408</v>
      </c>
      <c r="G138" s="5">
        <v>0</v>
      </c>
      <c r="H138" s="5">
        <v>11.09</v>
      </c>
      <c r="I138" s="5">
        <v>585</v>
      </c>
      <c r="J138" s="5">
        <v>601</v>
      </c>
      <c r="K138" s="5">
        <v>227</v>
      </c>
      <c r="L138" s="5">
        <v>120</v>
      </c>
      <c r="M138" s="5">
        <v>85</v>
      </c>
      <c r="N138" s="5">
        <v>78</v>
      </c>
      <c r="O138" s="5">
        <v>52</v>
      </c>
      <c r="P138" s="5">
        <v>32</v>
      </c>
      <c r="Q138" s="5">
        <v>22.2</v>
      </c>
      <c r="R138" s="5">
        <v>0</v>
      </c>
      <c r="S138" s="5">
        <v>0</v>
      </c>
    </row>
    <row r="139" spans="1:19" x14ac:dyDescent="0.25">
      <c r="A139" s="5" t="s">
        <v>195</v>
      </c>
      <c r="B139" s="5" t="s">
        <v>641</v>
      </c>
      <c r="C139" s="63">
        <v>44637.544918981483</v>
      </c>
      <c r="D139" s="63">
        <v>44637.565729166665</v>
      </c>
      <c r="E139" s="5" t="s">
        <v>401</v>
      </c>
      <c r="F139" s="5">
        <v>451</v>
      </c>
      <c r="G139" s="5">
        <v>0</v>
      </c>
      <c r="H139" s="5">
        <v>11.57</v>
      </c>
      <c r="I139" s="5">
        <v>556</v>
      </c>
      <c r="J139" s="5">
        <v>628</v>
      </c>
      <c r="K139" s="5">
        <v>250</v>
      </c>
      <c r="L139" s="5">
        <v>101</v>
      </c>
      <c r="M139" s="5">
        <v>78</v>
      </c>
      <c r="N139" s="5">
        <v>100</v>
      </c>
      <c r="O139" s="5">
        <v>58</v>
      </c>
      <c r="P139" s="5">
        <v>32.5</v>
      </c>
      <c r="Q139" s="5">
        <v>23.1</v>
      </c>
      <c r="R139" s="5">
        <v>171</v>
      </c>
      <c r="S139" s="5">
        <v>153</v>
      </c>
    </row>
    <row r="140" spans="1:19" x14ac:dyDescent="0.25">
      <c r="A140" s="5" t="s">
        <v>642</v>
      </c>
      <c r="B140" s="5" t="s">
        <v>643</v>
      </c>
      <c r="F140" s="5">
        <v>0</v>
      </c>
      <c r="G140" s="5">
        <v>747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</row>
    <row r="141" spans="1:19" x14ac:dyDescent="0.25">
      <c r="A141" s="5" t="s">
        <v>284</v>
      </c>
      <c r="B141" s="5" t="s">
        <v>644</v>
      </c>
      <c r="C141" s="63">
        <v>44637.06045138889</v>
      </c>
      <c r="D141" s="63">
        <v>44637.081273148149</v>
      </c>
      <c r="E141" s="5" t="s">
        <v>401</v>
      </c>
      <c r="F141" s="5">
        <v>379</v>
      </c>
      <c r="G141" s="5">
        <v>438</v>
      </c>
      <c r="H141" s="5">
        <v>10.78</v>
      </c>
      <c r="I141" s="5">
        <v>472</v>
      </c>
      <c r="J141" s="5">
        <v>491</v>
      </c>
      <c r="K141" s="5">
        <v>211</v>
      </c>
      <c r="L141" s="5">
        <v>103</v>
      </c>
      <c r="M141" s="5">
        <v>65</v>
      </c>
      <c r="N141" s="5">
        <v>100</v>
      </c>
      <c r="O141" s="5">
        <v>64</v>
      </c>
      <c r="P141" s="5">
        <v>29.8</v>
      </c>
      <c r="Q141" s="5">
        <v>21.6</v>
      </c>
      <c r="R141" s="5">
        <v>169</v>
      </c>
      <c r="S141" s="5">
        <v>147</v>
      </c>
    </row>
    <row r="142" spans="1:19" x14ac:dyDescent="0.25">
      <c r="A142" s="5" t="s">
        <v>645</v>
      </c>
      <c r="B142" s="5" t="s">
        <v>646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647</v>
      </c>
      <c r="B143" s="5" t="s">
        <v>648</v>
      </c>
      <c r="F143" s="5">
        <v>0</v>
      </c>
      <c r="G143" s="5">
        <v>440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649</v>
      </c>
      <c r="B144" s="5" t="s">
        <v>650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651</v>
      </c>
      <c r="B145" s="5" t="s">
        <v>652</v>
      </c>
      <c r="F145" s="5">
        <v>0</v>
      </c>
      <c r="G145" s="5">
        <v>537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653</v>
      </c>
      <c r="B146" s="5" t="s">
        <v>654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655</v>
      </c>
      <c r="B147" s="5" t="s">
        <v>656</v>
      </c>
      <c r="F147" s="5">
        <v>0</v>
      </c>
      <c r="G147" s="5">
        <v>356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657</v>
      </c>
      <c r="B148" s="5" t="s">
        <v>658</v>
      </c>
      <c r="F148" s="5">
        <v>0</v>
      </c>
      <c r="G148" s="5">
        <v>304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659</v>
      </c>
      <c r="B149" s="5" t="s">
        <v>660</v>
      </c>
      <c r="F149" s="5">
        <v>0</v>
      </c>
      <c r="G149" s="5">
        <v>359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</row>
    <row r="150" spans="1:19" x14ac:dyDescent="0.25">
      <c r="A150" s="5" t="s">
        <v>661</v>
      </c>
      <c r="B150" s="5" t="s">
        <v>662</v>
      </c>
      <c r="F150" s="5">
        <v>0</v>
      </c>
      <c r="G150" s="5">
        <v>360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663</v>
      </c>
      <c r="B151" s="5" t="s">
        <v>664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117</v>
      </c>
      <c r="B152" s="5" t="s">
        <v>665</v>
      </c>
      <c r="C152" s="63">
        <v>44638.286793981482</v>
      </c>
      <c r="D152" s="63">
        <v>44638.307581018518</v>
      </c>
      <c r="E152" s="5" t="s">
        <v>401</v>
      </c>
      <c r="F152" s="5">
        <v>400</v>
      </c>
      <c r="G152" s="5">
        <v>443</v>
      </c>
      <c r="H152" s="5">
        <v>10.81</v>
      </c>
      <c r="I152" s="5">
        <v>0</v>
      </c>
      <c r="J152" s="5">
        <v>687</v>
      </c>
      <c r="K152" s="5">
        <v>222</v>
      </c>
      <c r="L152" s="5">
        <v>128</v>
      </c>
      <c r="M152" s="5">
        <v>82</v>
      </c>
      <c r="N152" s="5">
        <v>100</v>
      </c>
      <c r="O152" s="5">
        <v>52</v>
      </c>
      <c r="P152" s="5">
        <v>33.6</v>
      </c>
      <c r="Q152" s="5">
        <v>21.6</v>
      </c>
      <c r="R152" s="5">
        <v>150</v>
      </c>
      <c r="S152" s="5">
        <v>135</v>
      </c>
    </row>
    <row r="153" spans="1:19" x14ac:dyDescent="0.25">
      <c r="A153" s="5" t="s">
        <v>666</v>
      </c>
      <c r="B153" s="5" t="s">
        <v>667</v>
      </c>
      <c r="F153" s="5">
        <v>0</v>
      </c>
      <c r="G153" s="5">
        <v>501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</row>
    <row r="154" spans="1:19" x14ac:dyDescent="0.25">
      <c r="A154" s="5" t="s">
        <v>668</v>
      </c>
      <c r="B154" s="5" t="s">
        <v>669</v>
      </c>
      <c r="F154" s="5">
        <v>0</v>
      </c>
      <c r="G154" s="5">
        <v>358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670</v>
      </c>
      <c r="B155" s="5" t="s">
        <v>671</v>
      </c>
      <c r="F155" s="5">
        <v>0</v>
      </c>
      <c r="G155" s="5">
        <v>421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672</v>
      </c>
      <c r="B156" s="5" t="s">
        <v>673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674</v>
      </c>
      <c r="B157" s="5" t="s">
        <v>675</v>
      </c>
      <c r="F157" s="5">
        <v>0</v>
      </c>
      <c r="G157" s="5">
        <v>466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676</v>
      </c>
      <c r="B158" s="5" t="s">
        <v>677</v>
      </c>
      <c r="F158" s="5">
        <v>0</v>
      </c>
      <c r="G158" s="5">
        <v>465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678</v>
      </c>
      <c r="B159" s="5" t="s">
        <v>679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127</v>
      </c>
      <c r="B160" s="5" t="s">
        <v>680</v>
      </c>
      <c r="C160" s="63">
        <v>44637.588587962964</v>
      </c>
      <c r="D160" s="63">
        <v>44637.609409722223</v>
      </c>
      <c r="E160" s="5" t="s">
        <v>401</v>
      </c>
      <c r="F160" s="5">
        <v>243</v>
      </c>
      <c r="G160" s="5">
        <v>0</v>
      </c>
      <c r="H160" s="5">
        <v>8.99</v>
      </c>
      <c r="I160" s="5">
        <v>395</v>
      </c>
      <c r="J160" s="5">
        <v>379</v>
      </c>
      <c r="K160" s="5">
        <v>135</v>
      </c>
      <c r="L160" s="5">
        <v>118</v>
      </c>
      <c r="M160" s="5">
        <v>78</v>
      </c>
      <c r="N160" s="5">
        <v>68</v>
      </c>
      <c r="O160" s="5">
        <v>45</v>
      </c>
      <c r="P160" s="5">
        <v>27.1</v>
      </c>
      <c r="Q160" s="5">
        <v>18</v>
      </c>
      <c r="R160" s="5">
        <v>176</v>
      </c>
      <c r="S160" s="5">
        <v>137</v>
      </c>
    </row>
    <row r="161" spans="1:19" x14ac:dyDescent="0.25">
      <c r="A161" s="5" t="s">
        <v>681</v>
      </c>
      <c r="B161" s="5" t="s">
        <v>682</v>
      </c>
      <c r="F161" s="5">
        <v>0</v>
      </c>
      <c r="G161" s="5">
        <v>204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</row>
    <row r="162" spans="1:19" x14ac:dyDescent="0.25">
      <c r="A162" s="5" t="s">
        <v>683</v>
      </c>
      <c r="B162" s="5" t="s">
        <v>684</v>
      </c>
      <c r="F162" s="5">
        <v>0</v>
      </c>
      <c r="G162" s="5">
        <v>324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</row>
    <row r="163" spans="1:19" x14ac:dyDescent="0.25">
      <c r="A163" s="5" t="s">
        <v>685</v>
      </c>
      <c r="B163" s="5" t="s">
        <v>686</v>
      </c>
      <c r="F163" s="5">
        <v>0</v>
      </c>
      <c r="G163" s="5">
        <v>361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318</v>
      </c>
      <c r="B164" s="5" t="s">
        <v>687</v>
      </c>
      <c r="F164" s="5">
        <v>0</v>
      </c>
      <c r="G164" s="5">
        <v>511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</row>
    <row r="165" spans="1:19" x14ac:dyDescent="0.25">
      <c r="A165" s="5" t="s">
        <v>688</v>
      </c>
      <c r="B165" s="5" t="s">
        <v>689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</row>
    <row r="166" spans="1:19" x14ac:dyDescent="0.25">
      <c r="A166" s="5" t="s">
        <v>690</v>
      </c>
      <c r="B166" s="5" t="s">
        <v>691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692</v>
      </c>
      <c r="B167" s="5" t="s">
        <v>693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</row>
    <row r="168" spans="1:19" x14ac:dyDescent="0.25">
      <c r="A168" s="5" t="s">
        <v>99</v>
      </c>
      <c r="B168" s="5" t="s">
        <v>694</v>
      </c>
      <c r="C168" s="63">
        <v>44638.441886574074</v>
      </c>
      <c r="D168" s="63">
        <v>44638.462708333333</v>
      </c>
      <c r="E168" s="5" t="s">
        <v>401</v>
      </c>
      <c r="F168" s="5">
        <v>473</v>
      </c>
      <c r="G168" s="5">
        <v>594</v>
      </c>
      <c r="H168" s="5">
        <v>11.71</v>
      </c>
      <c r="I168" s="5">
        <v>673</v>
      </c>
      <c r="J168" s="5">
        <v>527</v>
      </c>
      <c r="K168" s="5">
        <v>263</v>
      </c>
      <c r="L168" s="5">
        <v>105</v>
      </c>
      <c r="M168" s="5">
        <v>76</v>
      </c>
      <c r="N168" s="5">
        <v>100</v>
      </c>
      <c r="O168" s="5">
        <v>64</v>
      </c>
      <c r="P168" s="5">
        <v>30.6</v>
      </c>
      <c r="Q168" s="5">
        <v>23.4</v>
      </c>
      <c r="R168" s="5">
        <v>0</v>
      </c>
      <c r="S168" s="5">
        <v>0</v>
      </c>
    </row>
    <row r="169" spans="1:19" x14ac:dyDescent="0.25">
      <c r="A169" s="5" t="s">
        <v>695</v>
      </c>
      <c r="B169" s="5" t="s">
        <v>696</v>
      </c>
      <c r="F169" s="5">
        <v>0</v>
      </c>
      <c r="G169" s="5">
        <v>464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697</v>
      </c>
      <c r="B170" s="5" t="s">
        <v>698</v>
      </c>
      <c r="F170" s="5">
        <v>0</v>
      </c>
      <c r="G170" s="5">
        <v>207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</row>
    <row r="171" spans="1:19" x14ac:dyDescent="0.25">
      <c r="A171" s="5" t="s">
        <v>314</v>
      </c>
      <c r="B171" s="5" t="s">
        <v>699</v>
      </c>
      <c r="C171" s="63">
        <v>44638.477418981478</v>
      </c>
      <c r="D171" s="63">
        <v>44638.498252314814</v>
      </c>
      <c r="E171" s="5" t="s">
        <v>401</v>
      </c>
      <c r="F171" s="5">
        <v>465</v>
      </c>
      <c r="G171" s="5">
        <v>547</v>
      </c>
      <c r="H171" s="5">
        <v>11.69</v>
      </c>
      <c r="I171" s="5">
        <v>550</v>
      </c>
      <c r="J171" s="5">
        <v>505</v>
      </c>
      <c r="K171" s="5">
        <v>258</v>
      </c>
      <c r="L171" s="5">
        <v>112</v>
      </c>
      <c r="M171" s="5">
        <v>81</v>
      </c>
      <c r="N171" s="5">
        <v>100</v>
      </c>
      <c r="O171" s="5">
        <v>58</v>
      </c>
      <c r="P171" s="5">
        <v>30.1</v>
      </c>
      <c r="Q171" s="5">
        <v>23.4</v>
      </c>
      <c r="R171" s="5">
        <v>158</v>
      </c>
      <c r="S171" s="5">
        <v>149</v>
      </c>
    </row>
    <row r="172" spans="1:19" x14ac:dyDescent="0.25">
      <c r="A172" s="5" t="s">
        <v>700</v>
      </c>
      <c r="B172" s="5" t="s">
        <v>701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702</v>
      </c>
      <c r="B173" s="5" t="s">
        <v>703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704</v>
      </c>
      <c r="B174" s="5" t="s">
        <v>705</v>
      </c>
      <c r="F174" s="5">
        <v>0</v>
      </c>
      <c r="G174" s="5">
        <v>358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</row>
    <row r="175" spans="1:19" x14ac:dyDescent="0.25">
      <c r="A175" s="5" t="s">
        <v>706</v>
      </c>
      <c r="B175" s="5" t="s">
        <v>707</v>
      </c>
      <c r="C175" s="63">
        <v>44637.877812500003</v>
      </c>
      <c r="D175" s="63">
        <v>44637.898622685185</v>
      </c>
      <c r="E175" s="5" t="s">
        <v>401</v>
      </c>
      <c r="F175" s="5">
        <v>419</v>
      </c>
      <c r="G175" s="5">
        <v>0</v>
      </c>
      <c r="H175" s="5">
        <v>11.32</v>
      </c>
      <c r="I175" s="5">
        <v>569</v>
      </c>
      <c r="J175" s="5">
        <v>320</v>
      </c>
      <c r="K175" s="5">
        <v>233</v>
      </c>
      <c r="L175" s="5">
        <v>91</v>
      </c>
      <c r="M175" s="5">
        <v>79</v>
      </c>
      <c r="N175" s="5">
        <v>59</v>
      </c>
      <c r="O175" s="5">
        <v>55</v>
      </c>
      <c r="P175" s="5">
        <v>25.5</v>
      </c>
      <c r="Q175" s="5">
        <v>22.6</v>
      </c>
      <c r="R175" s="5">
        <v>177</v>
      </c>
      <c r="S175" s="5">
        <v>161</v>
      </c>
    </row>
    <row r="176" spans="1:19" x14ac:dyDescent="0.25">
      <c r="A176" s="5" t="s">
        <v>708</v>
      </c>
      <c r="B176" s="5" t="s">
        <v>709</v>
      </c>
      <c r="F176" s="5">
        <v>0</v>
      </c>
      <c r="G176" s="5">
        <v>257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710</v>
      </c>
      <c r="B177" s="5" t="s">
        <v>711</v>
      </c>
      <c r="F177" s="5">
        <v>0</v>
      </c>
      <c r="G177" s="5">
        <v>284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712</v>
      </c>
      <c r="B178" s="5" t="s">
        <v>713</v>
      </c>
      <c r="F178" s="5">
        <v>0</v>
      </c>
      <c r="G178" s="5">
        <v>341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714</v>
      </c>
      <c r="B179" s="5" t="s">
        <v>715</v>
      </c>
      <c r="F179" s="5">
        <v>0</v>
      </c>
      <c r="G179" s="5">
        <v>562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</row>
    <row r="180" spans="1:19" x14ac:dyDescent="0.25">
      <c r="A180" s="5" t="s">
        <v>716</v>
      </c>
      <c r="B180" s="5" t="s">
        <v>717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718</v>
      </c>
      <c r="B181" s="5" t="s">
        <v>719</v>
      </c>
      <c r="F181" s="5">
        <v>0</v>
      </c>
      <c r="G181" s="5">
        <v>526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720</v>
      </c>
      <c r="B182" s="5" t="s">
        <v>721</v>
      </c>
      <c r="F182" s="5">
        <v>0</v>
      </c>
      <c r="G182" s="5">
        <v>430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</row>
    <row r="183" spans="1:19" x14ac:dyDescent="0.25">
      <c r="A183" s="5" t="s">
        <v>222</v>
      </c>
      <c r="B183" s="5" t="s">
        <v>722</v>
      </c>
      <c r="C183" s="63">
        <v>44637.783379629633</v>
      </c>
      <c r="D183" s="63">
        <v>44637.804201388892</v>
      </c>
      <c r="E183" s="5" t="s">
        <v>401</v>
      </c>
      <c r="F183" s="5">
        <v>404</v>
      </c>
      <c r="G183" s="5">
        <v>389</v>
      </c>
      <c r="H183" s="5">
        <v>11.11</v>
      </c>
      <c r="I183" s="5">
        <v>539</v>
      </c>
      <c r="J183" s="5">
        <v>551</v>
      </c>
      <c r="K183" s="5">
        <v>224</v>
      </c>
      <c r="L183" s="5">
        <v>115</v>
      </c>
      <c r="M183" s="5">
        <v>77</v>
      </c>
      <c r="N183" s="5">
        <v>89</v>
      </c>
      <c r="O183" s="5">
        <v>58</v>
      </c>
      <c r="P183" s="5">
        <v>31.1</v>
      </c>
      <c r="Q183" s="5">
        <v>22.2</v>
      </c>
      <c r="R183" s="5">
        <v>182</v>
      </c>
      <c r="S183" s="5">
        <v>161</v>
      </c>
    </row>
    <row r="184" spans="1:19" x14ac:dyDescent="0.25">
      <c r="A184" s="5" t="s">
        <v>723</v>
      </c>
      <c r="B184" s="5" t="s">
        <v>724</v>
      </c>
      <c r="F184" s="5">
        <v>0</v>
      </c>
      <c r="G184" s="5">
        <v>380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725</v>
      </c>
      <c r="B185" s="5" t="s">
        <v>726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727</v>
      </c>
      <c r="B186" s="5" t="s">
        <v>728</v>
      </c>
      <c r="F186" s="5">
        <v>0</v>
      </c>
      <c r="G186" s="5">
        <v>247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729</v>
      </c>
      <c r="B187" s="13" t="s">
        <v>730</v>
      </c>
      <c r="F187" s="5">
        <v>0</v>
      </c>
      <c r="G187" s="5">
        <v>311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731</v>
      </c>
      <c r="B188" s="5" t="s">
        <v>732</v>
      </c>
      <c r="F188" s="5">
        <v>0</v>
      </c>
      <c r="G188" s="5">
        <v>534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733</v>
      </c>
      <c r="B189" s="5" t="s">
        <v>734</v>
      </c>
      <c r="F189" s="5">
        <v>0</v>
      </c>
      <c r="G189" s="5">
        <v>314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735</v>
      </c>
      <c r="B190" s="5" t="s">
        <v>736</v>
      </c>
      <c r="F190" s="5">
        <v>0</v>
      </c>
      <c r="G190" s="5">
        <v>464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111</v>
      </c>
      <c r="B191" s="5" t="s">
        <v>737</v>
      </c>
      <c r="C191" s="63">
        <v>44636.811180555553</v>
      </c>
      <c r="D191" s="63">
        <v>44636.832013888888</v>
      </c>
      <c r="E191" s="5" t="s">
        <v>401</v>
      </c>
      <c r="F191" s="5">
        <v>378</v>
      </c>
      <c r="G191" s="5">
        <v>0</v>
      </c>
      <c r="H191" s="5">
        <v>10.7</v>
      </c>
      <c r="I191" s="5">
        <v>545</v>
      </c>
      <c r="J191" s="5">
        <v>639</v>
      </c>
      <c r="K191" s="5">
        <v>210</v>
      </c>
      <c r="L191" s="5">
        <v>123</v>
      </c>
      <c r="M191" s="5">
        <v>79</v>
      </c>
      <c r="N191" s="5">
        <v>81</v>
      </c>
      <c r="O191" s="5">
        <v>53</v>
      </c>
      <c r="P191" s="5">
        <v>32.799999999999997</v>
      </c>
      <c r="Q191" s="5">
        <v>21.4</v>
      </c>
      <c r="R191" s="5">
        <v>0</v>
      </c>
      <c r="S191" s="5">
        <v>0</v>
      </c>
    </row>
    <row r="192" spans="1:19" x14ac:dyDescent="0.25">
      <c r="A192" s="5" t="s">
        <v>738</v>
      </c>
      <c r="B192" s="5" t="s">
        <v>739</v>
      </c>
      <c r="F192" s="5">
        <v>0</v>
      </c>
      <c r="G192" s="5">
        <v>454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</row>
    <row r="193" spans="1:19" x14ac:dyDescent="0.25">
      <c r="A193" s="5" t="s">
        <v>740</v>
      </c>
      <c r="B193" s="5" t="s">
        <v>741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742</v>
      </c>
      <c r="B194" s="5" t="s">
        <v>743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744</v>
      </c>
      <c r="B195" s="5" t="s">
        <v>745</v>
      </c>
      <c r="F195" s="5">
        <v>0</v>
      </c>
      <c r="G195" s="5">
        <v>250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</row>
    <row r="196" spans="1:19" x14ac:dyDescent="0.25">
      <c r="A196" s="5" t="s">
        <v>746</v>
      </c>
      <c r="B196" s="5" t="s">
        <v>747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748</v>
      </c>
      <c r="B197" s="5" t="s">
        <v>749</v>
      </c>
      <c r="F197" s="5">
        <v>0</v>
      </c>
      <c r="G197" s="5">
        <v>551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750</v>
      </c>
      <c r="B198" s="5" t="s">
        <v>751</v>
      </c>
      <c r="F198" s="5">
        <v>0</v>
      </c>
      <c r="G198" s="5">
        <v>478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752</v>
      </c>
      <c r="B199" s="5" t="s">
        <v>753</v>
      </c>
      <c r="F199" s="5">
        <v>0</v>
      </c>
      <c r="G199" s="5">
        <v>387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</row>
    <row r="200" spans="1:19" x14ac:dyDescent="0.25">
      <c r="A200" s="5" t="s">
        <v>754</v>
      </c>
      <c r="B200" s="5" t="s">
        <v>755</v>
      </c>
      <c r="F200" s="5">
        <v>0</v>
      </c>
      <c r="G200" s="5">
        <v>385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756</v>
      </c>
      <c r="B201" s="5" t="s">
        <v>757</v>
      </c>
      <c r="F201" s="5">
        <v>0</v>
      </c>
      <c r="G201" s="5">
        <v>435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</row>
    <row r="202" spans="1:19" x14ac:dyDescent="0.25">
      <c r="A202" s="5" t="s">
        <v>758</v>
      </c>
      <c r="B202" s="5" t="s">
        <v>759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</row>
    <row r="203" spans="1:19" x14ac:dyDescent="0.25">
      <c r="A203" s="5" t="s">
        <v>760</v>
      </c>
      <c r="B203" s="5" t="s">
        <v>761</v>
      </c>
      <c r="F203" s="5">
        <v>0</v>
      </c>
      <c r="G203" s="5">
        <v>274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79</v>
      </c>
      <c r="B204" s="5" t="s">
        <v>762</v>
      </c>
      <c r="C204" s="63">
        <v>44637.910798611112</v>
      </c>
      <c r="D204" s="63">
        <v>44637.931608796294</v>
      </c>
      <c r="E204" s="5" t="s">
        <v>401</v>
      </c>
      <c r="F204" s="5">
        <v>323</v>
      </c>
      <c r="G204" s="5">
        <v>0</v>
      </c>
      <c r="H204" s="5">
        <v>10.15</v>
      </c>
      <c r="I204" s="5">
        <v>493</v>
      </c>
      <c r="J204" s="5">
        <v>380</v>
      </c>
      <c r="K204" s="5">
        <v>179</v>
      </c>
      <c r="L204" s="5">
        <v>109</v>
      </c>
      <c r="M204" s="5">
        <v>79</v>
      </c>
      <c r="N204" s="5">
        <v>73</v>
      </c>
      <c r="O204" s="5">
        <v>50</v>
      </c>
      <c r="P204" s="5">
        <v>27.2</v>
      </c>
      <c r="Q204" s="5">
        <v>20.3</v>
      </c>
      <c r="R204" s="5">
        <v>164</v>
      </c>
      <c r="S204" s="5">
        <v>149</v>
      </c>
    </row>
    <row r="205" spans="1:19" x14ac:dyDescent="0.25">
      <c r="A205" s="5" t="s">
        <v>73</v>
      </c>
      <c r="B205" s="5" t="s">
        <v>763</v>
      </c>
      <c r="C205" s="63">
        <v>44637.082777777781</v>
      </c>
      <c r="D205" s="63">
        <v>44637.10361111111</v>
      </c>
      <c r="E205" s="5" t="s">
        <v>401</v>
      </c>
      <c r="F205" s="5">
        <v>379</v>
      </c>
      <c r="G205" s="5">
        <v>0</v>
      </c>
      <c r="H205" s="5">
        <v>10.82</v>
      </c>
      <c r="I205" s="5">
        <v>0</v>
      </c>
      <c r="J205" s="5">
        <v>409</v>
      </c>
      <c r="K205" s="5">
        <v>210</v>
      </c>
      <c r="L205" s="5">
        <v>112</v>
      </c>
      <c r="M205" s="5">
        <v>77</v>
      </c>
      <c r="N205" s="5">
        <v>65</v>
      </c>
      <c r="O205" s="5">
        <v>48</v>
      </c>
      <c r="P205" s="5">
        <v>27.9</v>
      </c>
      <c r="Q205" s="5">
        <v>21.6</v>
      </c>
      <c r="R205" s="5">
        <v>185</v>
      </c>
      <c r="S205" s="5">
        <v>174</v>
      </c>
    </row>
    <row r="206" spans="1:19" x14ac:dyDescent="0.25">
      <c r="A206" s="5" t="s">
        <v>764</v>
      </c>
      <c r="B206" s="5" t="s">
        <v>765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766</v>
      </c>
      <c r="B207" s="5" t="s">
        <v>767</v>
      </c>
      <c r="F207" s="5">
        <v>0</v>
      </c>
      <c r="G207" s="5">
        <v>462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</row>
    <row r="208" spans="1:19" x14ac:dyDescent="0.25">
      <c r="A208" s="5" t="s">
        <v>768</v>
      </c>
      <c r="B208" s="5" t="s">
        <v>769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770</v>
      </c>
      <c r="B209" s="5" t="s">
        <v>771</v>
      </c>
      <c r="F209" s="5">
        <v>0</v>
      </c>
      <c r="G209" s="5">
        <v>426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</row>
    <row r="210" spans="1:19" x14ac:dyDescent="0.25">
      <c r="A210" s="5" t="s">
        <v>772</v>
      </c>
      <c r="B210" s="5" t="s">
        <v>773</v>
      </c>
      <c r="F210" s="5">
        <v>0</v>
      </c>
      <c r="G210" s="5">
        <v>402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774</v>
      </c>
      <c r="B211" s="5" t="s">
        <v>775</v>
      </c>
      <c r="F211" s="5">
        <v>0</v>
      </c>
      <c r="G211" s="5">
        <v>427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776</v>
      </c>
      <c r="B212" s="5" t="s">
        <v>777</v>
      </c>
      <c r="F212" s="5">
        <v>0</v>
      </c>
      <c r="G212" s="5">
        <v>460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</row>
    <row r="213" spans="1:19" x14ac:dyDescent="0.25">
      <c r="A213" s="5" t="s">
        <v>778</v>
      </c>
      <c r="B213" s="5" t="s">
        <v>779</v>
      </c>
      <c r="F213" s="5">
        <v>0</v>
      </c>
      <c r="G213" s="5">
        <v>481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780</v>
      </c>
      <c r="B214" s="5" t="s">
        <v>781</v>
      </c>
      <c r="F214" s="5">
        <v>0</v>
      </c>
      <c r="G214" s="5">
        <v>201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</row>
    <row r="215" spans="1:19" x14ac:dyDescent="0.25">
      <c r="A215" s="5" t="s">
        <v>242</v>
      </c>
      <c r="B215" s="5" t="s">
        <v>782</v>
      </c>
      <c r="C215" s="63">
        <v>44637.467557870368</v>
      </c>
      <c r="D215" s="63">
        <v>44637.488402777781</v>
      </c>
      <c r="E215" s="5" t="s">
        <v>401</v>
      </c>
      <c r="F215" s="5">
        <v>429</v>
      </c>
      <c r="G215" s="5">
        <v>0</v>
      </c>
      <c r="H215" s="5">
        <v>11.39</v>
      </c>
      <c r="I215" s="5">
        <v>0</v>
      </c>
      <c r="J215" s="5">
        <v>285</v>
      </c>
      <c r="K215" s="5">
        <v>238</v>
      </c>
      <c r="L215" s="5">
        <v>85</v>
      </c>
      <c r="M215" s="5">
        <v>79</v>
      </c>
      <c r="N215" s="5">
        <v>56</v>
      </c>
      <c r="O215" s="5">
        <v>53</v>
      </c>
      <c r="P215" s="5">
        <v>24.4</v>
      </c>
      <c r="Q215" s="5">
        <v>22.8</v>
      </c>
      <c r="R215" s="5">
        <v>159</v>
      </c>
      <c r="S215" s="5">
        <v>146</v>
      </c>
    </row>
    <row r="216" spans="1:19" x14ac:dyDescent="0.25">
      <c r="A216" s="5" t="s">
        <v>783</v>
      </c>
      <c r="B216" s="5" t="s">
        <v>784</v>
      </c>
      <c r="F216" s="5">
        <v>0</v>
      </c>
      <c r="G216" s="5">
        <v>391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785</v>
      </c>
      <c r="B217" s="5" t="s">
        <v>786</v>
      </c>
      <c r="F217" s="5">
        <v>0</v>
      </c>
      <c r="G217" s="5">
        <v>15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787</v>
      </c>
      <c r="B218" s="5" t="s">
        <v>788</v>
      </c>
      <c r="F218" s="5">
        <v>0</v>
      </c>
      <c r="G218" s="5">
        <v>606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789</v>
      </c>
      <c r="B219" s="5" t="s">
        <v>790</v>
      </c>
      <c r="F219" s="5">
        <v>0</v>
      </c>
      <c r="G219" s="5">
        <v>216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791</v>
      </c>
      <c r="B220" s="5" t="s">
        <v>792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793</v>
      </c>
      <c r="B221" s="5" t="s">
        <v>794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</row>
    <row r="222" spans="1:19" x14ac:dyDescent="0.25">
      <c r="A222" s="5" t="s">
        <v>795</v>
      </c>
      <c r="B222" s="5" t="s">
        <v>796</v>
      </c>
      <c r="F222" s="5">
        <v>0</v>
      </c>
      <c r="G222" s="5">
        <v>390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797</v>
      </c>
      <c r="B223" s="5" t="s">
        <v>798</v>
      </c>
      <c r="F223" s="5">
        <v>0</v>
      </c>
      <c r="G223" s="5">
        <v>431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</row>
    <row r="224" spans="1:19" x14ac:dyDescent="0.25">
      <c r="A224" s="5" t="s">
        <v>799</v>
      </c>
      <c r="B224" s="5" t="s">
        <v>800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260</v>
      </c>
      <c r="B225" s="5" t="s">
        <v>801</v>
      </c>
      <c r="C225" s="63">
        <v>44637.126597222225</v>
      </c>
      <c r="D225" s="63">
        <v>44637.147407407407</v>
      </c>
      <c r="E225" s="5" t="s">
        <v>401</v>
      </c>
      <c r="F225" s="5">
        <v>300</v>
      </c>
      <c r="G225" s="5">
        <v>0</v>
      </c>
      <c r="H225" s="5">
        <v>9.75</v>
      </c>
      <c r="I225" s="5">
        <v>0</v>
      </c>
      <c r="J225" s="5">
        <v>776</v>
      </c>
      <c r="K225" s="5">
        <v>167</v>
      </c>
      <c r="L225" s="5">
        <v>119</v>
      </c>
      <c r="M225" s="5">
        <v>75</v>
      </c>
      <c r="N225" s="5">
        <v>93</v>
      </c>
      <c r="O225" s="5">
        <v>50</v>
      </c>
      <c r="P225" s="5">
        <v>35.1</v>
      </c>
      <c r="Q225" s="5">
        <v>19.5</v>
      </c>
      <c r="R225" s="5">
        <v>176</v>
      </c>
      <c r="S225" s="5">
        <v>159</v>
      </c>
    </row>
    <row r="226" spans="1:19" x14ac:dyDescent="0.25">
      <c r="A226" s="5" t="s">
        <v>802</v>
      </c>
      <c r="B226" s="5" t="s">
        <v>803</v>
      </c>
      <c r="F226" s="5">
        <v>0</v>
      </c>
      <c r="G226" s="5">
        <v>580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</row>
    <row r="227" spans="1:19" x14ac:dyDescent="0.25">
      <c r="A227" s="5" t="s">
        <v>804</v>
      </c>
      <c r="B227" s="5" t="s">
        <v>805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806</v>
      </c>
      <c r="B228" s="13" t="s">
        <v>807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808</v>
      </c>
      <c r="B229" s="5" t="s">
        <v>809</v>
      </c>
      <c r="F229" s="5">
        <v>0</v>
      </c>
      <c r="G229" s="5">
        <v>417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</row>
    <row r="230" spans="1:19" x14ac:dyDescent="0.25">
      <c r="A230" s="5" t="s">
        <v>810</v>
      </c>
      <c r="B230" s="13" t="s">
        <v>811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812</v>
      </c>
      <c r="B231" s="5" t="s">
        <v>813</v>
      </c>
      <c r="F231" s="5">
        <v>0</v>
      </c>
      <c r="G231" s="5">
        <v>357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814</v>
      </c>
      <c r="B232" s="5" t="s">
        <v>815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</row>
    <row r="233" spans="1:19" x14ac:dyDescent="0.25">
      <c r="A233" s="5" t="s">
        <v>816</v>
      </c>
      <c r="B233" s="5" t="s">
        <v>817</v>
      </c>
      <c r="F233" s="5">
        <v>0</v>
      </c>
      <c r="G233" s="5">
        <v>345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818</v>
      </c>
      <c r="B234" s="5" t="s">
        <v>819</v>
      </c>
      <c r="F234" s="5">
        <v>0</v>
      </c>
      <c r="G234" s="5">
        <v>279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232</v>
      </c>
      <c r="B235" s="5" t="s">
        <v>820</v>
      </c>
      <c r="C235" s="63">
        <v>44637.421643518515</v>
      </c>
      <c r="D235" s="63">
        <v>44637.442453703705</v>
      </c>
      <c r="E235" s="5" t="s">
        <v>401</v>
      </c>
      <c r="F235" s="5">
        <v>443</v>
      </c>
      <c r="G235" s="5">
        <v>519</v>
      </c>
      <c r="H235" s="5">
        <v>11.49</v>
      </c>
      <c r="I235" s="5">
        <v>653</v>
      </c>
      <c r="J235" s="5">
        <v>424</v>
      </c>
      <c r="K235" s="5">
        <v>246</v>
      </c>
      <c r="L235" s="5">
        <v>115</v>
      </c>
      <c r="M235" s="5">
        <v>80</v>
      </c>
      <c r="N235" s="5">
        <v>72</v>
      </c>
      <c r="O235" s="5">
        <v>56</v>
      </c>
      <c r="P235" s="5">
        <v>28.3</v>
      </c>
      <c r="Q235" s="5">
        <v>23</v>
      </c>
      <c r="R235" s="5">
        <v>0</v>
      </c>
      <c r="S235" s="5">
        <v>0</v>
      </c>
    </row>
    <row r="236" spans="1:19" x14ac:dyDescent="0.25">
      <c r="A236" s="5" t="s">
        <v>821</v>
      </c>
      <c r="B236" s="5" t="s">
        <v>822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823</v>
      </c>
      <c r="B237" s="5" t="s">
        <v>824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</row>
    <row r="238" spans="1:19" x14ac:dyDescent="0.25">
      <c r="A238" s="5" t="s">
        <v>825</v>
      </c>
      <c r="B238" s="5" t="s">
        <v>826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</row>
    <row r="239" spans="1:19" x14ac:dyDescent="0.25">
      <c r="A239" s="5" t="s">
        <v>827</v>
      </c>
      <c r="B239" s="5" t="s">
        <v>828</v>
      </c>
      <c r="F239" s="5">
        <v>0</v>
      </c>
      <c r="G239" s="5">
        <v>385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829</v>
      </c>
      <c r="B240" s="5" t="s">
        <v>830</v>
      </c>
      <c r="F240" s="5">
        <v>0</v>
      </c>
      <c r="G240" s="5">
        <v>515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831</v>
      </c>
      <c r="B241" s="5" t="s">
        <v>832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59</v>
      </c>
      <c r="B242" s="5" t="s">
        <v>833</v>
      </c>
      <c r="C242" s="63">
        <v>44637.015127314815</v>
      </c>
      <c r="D242" s="63">
        <v>44637.035949074074</v>
      </c>
      <c r="E242" s="5" t="s">
        <v>401</v>
      </c>
      <c r="F242" s="5">
        <v>287</v>
      </c>
      <c r="G242" s="5">
        <v>0</v>
      </c>
      <c r="H242" s="5">
        <v>9.7100000000000009</v>
      </c>
      <c r="I242" s="5">
        <v>416</v>
      </c>
      <c r="J242" s="5">
        <v>353</v>
      </c>
      <c r="K242" s="5">
        <v>160</v>
      </c>
      <c r="L242" s="5">
        <v>117</v>
      </c>
      <c r="M242" s="5">
        <v>78</v>
      </c>
      <c r="N242" s="5">
        <v>70</v>
      </c>
      <c r="O242" s="5">
        <v>48</v>
      </c>
      <c r="P242" s="5">
        <v>26.4</v>
      </c>
      <c r="Q242" s="5">
        <v>19.399999999999999</v>
      </c>
      <c r="R242" s="5">
        <v>0</v>
      </c>
      <c r="S242" s="5">
        <v>0</v>
      </c>
    </row>
    <row r="243" spans="1:19" x14ac:dyDescent="0.25">
      <c r="A243" s="5" t="s">
        <v>834</v>
      </c>
      <c r="B243" s="5" t="s">
        <v>835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836</v>
      </c>
      <c r="B244" s="5" t="s">
        <v>837</v>
      </c>
      <c r="F244" s="5">
        <v>0</v>
      </c>
      <c r="G244" s="5">
        <v>459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224</v>
      </c>
      <c r="B245" s="5" t="s">
        <v>838</v>
      </c>
      <c r="C245" s="63">
        <v>44637.768703703703</v>
      </c>
      <c r="D245" s="63">
        <v>44637.789548611108</v>
      </c>
      <c r="E245" s="5" t="s">
        <v>401</v>
      </c>
      <c r="F245" s="5">
        <v>404</v>
      </c>
      <c r="G245" s="5">
        <v>0</v>
      </c>
      <c r="H245" s="5">
        <v>10.85</v>
      </c>
      <c r="I245" s="5">
        <v>0</v>
      </c>
      <c r="J245" s="5">
        <v>726</v>
      </c>
      <c r="K245" s="5">
        <v>225</v>
      </c>
      <c r="L245" s="5">
        <v>119</v>
      </c>
      <c r="M245" s="5">
        <v>80</v>
      </c>
      <c r="N245" s="5">
        <v>82</v>
      </c>
      <c r="O245" s="5">
        <v>53</v>
      </c>
      <c r="P245" s="5">
        <v>34.299999999999997</v>
      </c>
      <c r="Q245" s="5">
        <v>21.7</v>
      </c>
      <c r="R245" s="5">
        <v>174</v>
      </c>
      <c r="S245" s="5">
        <v>161</v>
      </c>
    </row>
    <row r="246" spans="1:19" x14ac:dyDescent="0.25">
      <c r="A246" s="5" t="s">
        <v>839</v>
      </c>
      <c r="B246" s="5" t="s">
        <v>840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</row>
    <row r="247" spans="1:19" x14ac:dyDescent="0.25">
      <c r="A247" s="5" t="s">
        <v>55</v>
      </c>
      <c r="B247" s="5" t="s">
        <v>841</v>
      </c>
      <c r="C247" s="63">
        <v>44637.473819444444</v>
      </c>
      <c r="D247" s="63">
        <v>44637.494652777779</v>
      </c>
      <c r="E247" s="5" t="s">
        <v>401</v>
      </c>
      <c r="F247" s="5">
        <v>366</v>
      </c>
      <c r="G247" s="5">
        <v>0</v>
      </c>
      <c r="H247" s="5">
        <v>10.53</v>
      </c>
      <c r="I247" s="5">
        <v>673</v>
      </c>
      <c r="J247" s="5">
        <v>764</v>
      </c>
      <c r="K247" s="5">
        <v>203</v>
      </c>
      <c r="L247" s="5">
        <v>140</v>
      </c>
      <c r="M247" s="5">
        <v>83</v>
      </c>
      <c r="N247" s="5">
        <v>80</v>
      </c>
      <c r="O247" s="5">
        <v>50</v>
      </c>
      <c r="P247" s="5">
        <v>34.9</v>
      </c>
      <c r="Q247" s="5">
        <v>21.1</v>
      </c>
      <c r="R247" s="5">
        <v>187</v>
      </c>
      <c r="S247" s="5">
        <v>150</v>
      </c>
    </row>
    <row r="248" spans="1:19" x14ac:dyDescent="0.25">
      <c r="A248" s="5" t="s">
        <v>842</v>
      </c>
      <c r="B248" s="5" t="s">
        <v>843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844</v>
      </c>
      <c r="B249" s="5" t="s">
        <v>845</v>
      </c>
      <c r="F249" s="5">
        <v>0</v>
      </c>
      <c r="G249" s="5">
        <v>416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x14ac:dyDescent="0.25">
      <c r="A250" s="5" t="s">
        <v>846</v>
      </c>
      <c r="B250" s="5" t="s">
        <v>847</v>
      </c>
      <c r="F250" s="5">
        <v>0</v>
      </c>
      <c r="G250" s="5">
        <v>304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</row>
    <row r="251" spans="1:19" x14ac:dyDescent="0.25">
      <c r="A251" s="5" t="s">
        <v>848</v>
      </c>
      <c r="B251" s="5" t="s">
        <v>849</v>
      </c>
      <c r="F251" s="5">
        <v>0</v>
      </c>
      <c r="G251" s="5">
        <v>559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850</v>
      </c>
      <c r="B252" s="13" t="s">
        <v>851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</row>
    <row r="253" spans="1:19" x14ac:dyDescent="0.25">
      <c r="A253" s="5" t="s">
        <v>274</v>
      </c>
      <c r="B253" s="5" t="s">
        <v>852</v>
      </c>
      <c r="C253" s="63">
        <v>44636.710972222223</v>
      </c>
      <c r="D253" s="63">
        <v>44636.731793981482</v>
      </c>
      <c r="E253" s="5" t="s">
        <v>401</v>
      </c>
      <c r="F253" s="5">
        <v>335</v>
      </c>
      <c r="G253" s="5">
        <v>0</v>
      </c>
      <c r="H253" s="5">
        <v>10.14</v>
      </c>
      <c r="I253" s="5">
        <v>490</v>
      </c>
      <c r="J253" s="5">
        <v>533</v>
      </c>
      <c r="K253" s="5">
        <v>186</v>
      </c>
      <c r="L253" s="5">
        <v>119</v>
      </c>
      <c r="M253" s="5">
        <v>77</v>
      </c>
      <c r="N253" s="5">
        <v>77</v>
      </c>
      <c r="O253" s="5">
        <v>51</v>
      </c>
      <c r="P253" s="5">
        <v>30.7</v>
      </c>
      <c r="Q253" s="5">
        <v>20.3</v>
      </c>
      <c r="R253" s="5">
        <v>168</v>
      </c>
      <c r="S253" s="5">
        <v>152</v>
      </c>
    </row>
    <row r="254" spans="1:19" x14ac:dyDescent="0.25">
      <c r="A254" s="5" t="s">
        <v>853</v>
      </c>
      <c r="B254" s="5" t="s">
        <v>854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855</v>
      </c>
      <c r="B255" s="5" t="s">
        <v>856</v>
      </c>
      <c r="F255" s="5">
        <v>0</v>
      </c>
      <c r="G255" s="5">
        <v>425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857</v>
      </c>
      <c r="B256" s="5" t="s">
        <v>858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</row>
    <row r="257" spans="1:19" x14ac:dyDescent="0.25">
      <c r="A257" s="5" t="s">
        <v>859</v>
      </c>
      <c r="B257" s="5" t="s">
        <v>860</v>
      </c>
      <c r="F257" s="5">
        <v>0</v>
      </c>
      <c r="G257" s="5">
        <v>311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861</v>
      </c>
      <c r="B258" s="5" t="s">
        <v>862</v>
      </c>
      <c r="F258" s="5">
        <v>0</v>
      </c>
      <c r="G258" s="5">
        <v>298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107</v>
      </c>
      <c r="B259" s="5" t="s">
        <v>863</v>
      </c>
      <c r="F259" s="5">
        <v>0</v>
      </c>
      <c r="G259" s="5">
        <v>502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864</v>
      </c>
      <c r="B260" s="5" t="s">
        <v>865</v>
      </c>
      <c r="F260" s="5">
        <v>0</v>
      </c>
      <c r="G260" s="5">
        <v>523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866</v>
      </c>
      <c r="B261" s="5" t="s">
        <v>867</v>
      </c>
      <c r="F261" s="5">
        <v>0</v>
      </c>
      <c r="G261" s="5">
        <v>403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208</v>
      </c>
      <c r="B262" s="5" t="s">
        <v>868</v>
      </c>
      <c r="C262" s="63">
        <v>44637.443888888891</v>
      </c>
      <c r="D262" s="63">
        <v>44637.464687500003</v>
      </c>
      <c r="E262" s="5" t="s">
        <v>401</v>
      </c>
      <c r="F262" s="5">
        <v>226</v>
      </c>
      <c r="G262" s="5">
        <v>282</v>
      </c>
      <c r="H262" s="5">
        <v>8.6999999999999993</v>
      </c>
      <c r="I262" s="5">
        <v>315</v>
      </c>
      <c r="J262" s="5">
        <v>500</v>
      </c>
      <c r="K262" s="5">
        <v>126</v>
      </c>
      <c r="L262" s="5">
        <v>120</v>
      </c>
      <c r="M262" s="5">
        <v>80</v>
      </c>
      <c r="N262" s="5">
        <v>83</v>
      </c>
      <c r="O262" s="5">
        <v>43</v>
      </c>
      <c r="P262" s="5">
        <v>30</v>
      </c>
      <c r="Q262" s="5">
        <v>17.399999999999999</v>
      </c>
      <c r="R262" s="5">
        <v>0</v>
      </c>
      <c r="S262" s="5">
        <v>0</v>
      </c>
    </row>
    <row r="263" spans="1:19" x14ac:dyDescent="0.25">
      <c r="A263" s="5" t="s">
        <v>869</v>
      </c>
      <c r="B263" s="5" t="s">
        <v>870</v>
      </c>
      <c r="F263" s="5">
        <v>0</v>
      </c>
      <c r="G263" s="5">
        <v>508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871</v>
      </c>
      <c r="B264" s="5" t="s">
        <v>872</v>
      </c>
      <c r="F264" s="5">
        <v>0</v>
      </c>
      <c r="G264" s="5">
        <v>461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</row>
    <row r="265" spans="1:19" x14ac:dyDescent="0.25">
      <c r="A265" s="5" t="s">
        <v>125</v>
      </c>
      <c r="B265" s="5" t="s">
        <v>873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874</v>
      </c>
      <c r="B266" s="5" t="s">
        <v>875</v>
      </c>
      <c r="F266" s="5">
        <v>0</v>
      </c>
      <c r="G266" s="5">
        <v>688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876</v>
      </c>
      <c r="B267" s="5" t="s">
        <v>877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878</v>
      </c>
      <c r="B268" s="5" t="s">
        <v>879</v>
      </c>
      <c r="F268" s="5">
        <v>0</v>
      </c>
      <c r="G268" s="5">
        <v>439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880</v>
      </c>
      <c r="B269" s="5" t="s">
        <v>881</v>
      </c>
      <c r="F269" s="5">
        <v>0</v>
      </c>
      <c r="G269" s="5">
        <v>391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882</v>
      </c>
      <c r="B270" s="5" t="s">
        <v>883</v>
      </c>
      <c r="F270" s="5">
        <v>0</v>
      </c>
      <c r="G270" s="5">
        <v>428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884</v>
      </c>
      <c r="B271" s="5" t="s">
        <v>885</v>
      </c>
      <c r="F271" s="5">
        <v>0</v>
      </c>
      <c r="G271" s="5">
        <v>441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886</v>
      </c>
      <c r="B272" s="5" t="s">
        <v>887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888</v>
      </c>
      <c r="B273" s="5" t="s">
        <v>889</v>
      </c>
      <c r="F273" s="5">
        <v>0</v>
      </c>
      <c r="G273" s="5">
        <v>521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890</v>
      </c>
      <c r="B274" s="5" t="s">
        <v>891</v>
      </c>
      <c r="F274" s="5">
        <v>0</v>
      </c>
      <c r="G274" s="5">
        <v>651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</row>
    <row r="275" spans="1:19" x14ac:dyDescent="0.25">
      <c r="A275" s="5" t="s">
        <v>892</v>
      </c>
      <c r="B275" s="5" t="s">
        <v>893</v>
      </c>
      <c r="F275" s="5">
        <v>0</v>
      </c>
      <c r="G275" s="5">
        <v>420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894</v>
      </c>
      <c r="B276" s="5" t="s">
        <v>895</v>
      </c>
      <c r="F276" s="5">
        <v>0</v>
      </c>
      <c r="G276" s="5">
        <v>486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896</v>
      </c>
      <c r="B277" s="5" t="s">
        <v>897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898</v>
      </c>
      <c r="B278" s="5" t="s">
        <v>899</v>
      </c>
      <c r="C278" s="63">
        <v>44636.981851851851</v>
      </c>
      <c r="D278" s="63">
        <v>44637.002708333333</v>
      </c>
      <c r="E278" s="5" t="s">
        <v>401</v>
      </c>
      <c r="F278" s="5">
        <v>312</v>
      </c>
      <c r="G278" s="5">
        <v>0</v>
      </c>
      <c r="H278" s="5">
        <v>9.8699999999999992</v>
      </c>
      <c r="I278" s="5">
        <v>0</v>
      </c>
      <c r="J278" s="5">
        <v>627</v>
      </c>
      <c r="K278" s="5">
        <v>173</v>
      </c>
      <c r="L278" s="5">
        <v>117</v>
      </c>
      <c r="M278" s="5">
        <v>76</v>
      </c>
      <c r="N278" s="5">
        <v>82</v>
      </c>
      <c r="O278" s="5">
        <v>50</v>
      </c>
      <c r="P278" s="5">
        <v>32.5</v>
      </c>
      <c r="Q278" s="5">
        <v>19.7</v>
      </c>
      <c r="R278" s="5">
        <v>170</v>
      </c>
      <c r="S278" s="5">
        <v>144</v>
      </c>
    </row>
    <row r="279" spans="1:19" x14ac:dyDescent="0.25">
      <c r="A279" s="5" t="s">
        <v>900</v>
      </c>
      <c r="B279" s="5" t="s">
        <v>901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282</v>
      </c>
      <c r="B280" s="5" t="s">
        <v>902</v>
      </c>
      <c r="C280" s="63">
        <v>44637.4218287037</v>
      </c>
      <c r="D280" s="63">
        <v>44637.442685185182</v>
      </c>
      <c r="E280" s="5" t="s">
        <v>401</v>
      </c>
      <c r="F280" s="5">
        <v>331</v>
      </c>
      <c r="G280" s="5">
        <v>343</v>
      </c>
      <c r="H280" s="5">
        <v>10.17</v>
      </c>
      <c r="I280" s="5">
        <v>0</v>
      </c>
      <c r="J280" s="5">
        <v>523</v>
      </c>
      <c r="K280" s="5">
        <v>184</v>
      </c>
      <c r="L280" s="5">
        <v>121</v>
      </c>
      <c r="M280" s="5">
        <v>79</v>
      </c>
      <c r="N280" s="5">
        <v>83</v>
      </c>
      <c r="O280" s="5">
        <v>49</v>
      </c>
      <c r="P280" s="5">
        <v>30.5</v>
      </c>
      <c r="Q280" s="5">
        <v>20.399999999999999</v>
      </c>
      <c r="R280" s="5">
        <v>187</v>
      </c>
      <c r="S280" s="5">
        <v>161</v>
      </c>
    </row>
    <row r="281" spans="1:19" x14ac:dyDescent="0.25">
      <c r="A281" s="5" t="s">
        <v>903</v>
      </c>
      <c r="B281" s="5" t="s">
        <v>904</v>
      </c>
      <c r="F281" s="5">
        <v>0</v>
      </c>
      <c r="G281" s="5">
        <v>369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905</v>
      </c>
      <c r="B282" s="5" t="s">
        <v>906</v>
      </c>
      <c r="F282" s="5">
        <v>0</v>
      </c>
      <c r="G282" s="5">
        <v>351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907</v>
      </c>
      <c r="B283" s="5" t="s">
        <v>908</v>
      </c>
      <c r="F283" s="5">
        <v>0</v>
      </c>
      <c r="G283" s="5">
        <v>453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</row>
    <row r="284" spans="1:19" x14ac:dyDescent="0.25">
      <c r="A284" s="5" t="s">
        <v>909</v>
      </c>
      <c r="B284" s="5" t="s">
        <v>910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</row>
    <row r="285" spans="1:19" x14ac:dyDescent="0.25">
      <c r="A285" s="5" t="s">
        <v>911</v>
      </c>
      <c r="B285" s="5" t="s">
        <v>912</v>
      </c>
      <c r="F285" s="5">
        <v>0</v>
      </c>
      <c r="G285" s="5">
        <v>376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913</v>
      </c>
      <c r="B286" s="5" t="s">
        <v>914</v>
      </c>
      <c r="F286" s="5">
        <v>0</v>
      </c>
      <c r="G286" s="5">
        <v>302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915</v>
      </c>
      <c r="B287" s="5" t="s">
        <v>916</v>
      </c>
      <c r="F287" s="5">
        <v>0</v>
      </c>
      <c r="G287" s="5">
        <v>540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917</v>
      </c>
      <c r="B288" s="5" t="s">
        <v>918</v>
      </c>
      <c r="F288" s="5">
        <v>0</v>
      </c>
      <c r="G288" s="5">
        <v>332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</row>
    <row r="289" spans="1:19" x14ac:dyDescent="0.25">
      <c r="A289" s="5" t="s">
        <v>919</v>
      </c>
      <c r="B289" s="5" t="s">
        <v>920</v>
      </c>
      <c r="F289" s="5">
        <v>0</v>
      </c>
      <c r="G289" s="5">
        <v>345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270</v>
      </c>
      <c r="B290" s="5" t="s">
        <v>921</v>
      </c>
      <c r="C290" s="63">
        <v>44636.73510416667</v>
      </c>
      <c r="D290" s="63">
        <v>44636.755925925929</v>
      </c>
      <c r="E290" s="5" t="s">
        <v>401</v>
      </c>
      <c r="F290" s="5">
        <v>568</v>
      </c>
      <c r="G290" s="5">
        <v>588</v>
      </c>
      <c r="H290" s="5">
        <v>12.48</v>
      </c>
      <c r="I290" s="5">
        <v>790</v>
      </c>
      <c r="J290" s="5">
        <v>656</v>
      </c>
      <c r="K290" s="5">
        <v>316</v>
      </c>
      <c r="L290" s="5">
        <v>122</v>
      </c>
      <c r="M290" s="5">
        <v>76</v>
      </c>
      <c r="N290" s="5">
        <v>87</v>
      </c>
      <c r="O290" s="5">
        <v>65</v>
      </c>
      <c r="P290" s="5">
        <v>33</v>
      </c>
      <c r="Q290" s="5">
        <v>24.9</v>
      </c>
      <c r="R290" s="5">
        <v>0</v>
      </c>
      <c r="S290" s="5">
        <v>0</v>
      </c>
    </row>
    <row r="291" spans="1:19" x14ac:dyDescent="0.25">
      <c r="A291" s="5" t="s">
        <v>922</v>
      </c>
      <c r="B291" s="5" t="s">
        <v>923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924</v>
      </c>
      <c r="B292" s="5" t="s">
        <v>925</v>
      </c>
      <c r="F292" s="5">
        <v>0</v>
      </c>
      <c r="G292" s="5">
        <v>358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926</v>
      </c>
      <c r="B293" s="5" t="s">
        <v>927</v>
      </c>
      <c r="F293" s="5">
        <v>0</v>
      </c>
      <c r="G293" s="5">
        <v>421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928</v>
      </c>
      <c r="B294" s="13" t="s">
        <v>929</v>
      </c>
      <c r="F294" s="5">
        <v>0</v>
      </c>
      <c r="G294" s="5">
        <v>556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</row>
    <row r="295" spans="1:19" x14ac:dyDescent="0.25">
      <c r="A295" s="5" t="s">
        <v>216</v>
      </c>
      <c r="B295" s="5" t="s">
        <v>930</v>
      </c>
      <c r="C295" s="63">
        <v>44637.683981481481</v>
      </c>
      <c r="D295" s="63">
        <v>44637.704791666663</v>
      </c>
      <c r="E295" s="5" t="s">
        <v>401</v>
      </c>
      <c r="F295" s="5">
        <v>369</v>
      </c>
      <c r="G295" s="5">
        <v>360</v>
      </c>
      <c r="H295" s="5">
        <v>10.7</v>
      </c>
      <c r="I295" s="5">
        <v>490</v>
      </c>
      <c r="J295" s="5">
        <v>359</v>
      </c>
      <c r="K295" s="5">
        <v>205</v>
      </c>
      <c r="L295" s="5">
        <v>120</v>
      </c>
      <c r="M295" s="5">
        <v>77</v>
      </c>
      <c r="N295" s="5">
        <v>68</v>
      </c>
      <c r="O295" s="5">
        <v>54</v>
      </c>
      <c r="P295" s="5">
        <v>26.6</v>
      </c>
      <c r="Q295" s="5">
        <v>21.4</v>
      </c>
      <c r="R295" s="5">
        <v>0</v>
      </c>
      <c r="S295" s="5">
        <v>0</v>
      </c>
    </row>
    <row r="296" spans="1:19" x14ac:dyDescent="0.25">
      <c r="A296" s="5" t="s">
        <v>931</v>
      </c>
      <c r="B296" s="5" t="s">
        <v>932</v>
      </c>
      <c r="F296" s="5">
        <v>0</v>
      </c>
      <c r="G296" s="5">
        <v>304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</row>
    <row r="297" spans="1:19" x14ac:dyDescent="0.25">
      <c r="A297" s="5" t="s">
        <v>933</v>
      </c>
      <c r="B297" s="5" t="s">
        <v>934</v>
      </c>
      <c r="F297" s="5">
        <v>0</v>
      </c>
      <c r="G297" s="5">
        <v>454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x14ac:dyDescent="0.25">
      <c r="A298" s="5" t="s">
        <v>935</v>
      </c>
      <c r="B298" s="5" t="s">
        <v>936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937</v>
      </c>
      <c r="B299" s="5" t="s">
        <v>938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939</v>
      </c>
      <c r="B300" s="5" t="s">
        <v>940</v>
      </c>
      <c r="F300" s="5">
        <v>0</v>
      </c>
      <c r="G300" s="5">
        <v>605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941</v>
      </c>
      <c r="B301" s="5" t="s">
        <v>942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276</v>
      </c>
      <c r="B302" s="5" t="s">
        <v>943</v>
      </c>
      <c r="C302" s="63">
        <v>44637.509930555556</v>
      </c>
      <c r="D302" s="63">
        <v>44637.530763888892</v>
      </c>
      <c r="E302" s="5" t="s">
        <v>401</v>
      </c>
      <c r="F302" s="5">
        <v>339</v>
      </c>
      <c r="G302" s="5">
        <v>0</v>
      </c>
      <c r="H302" s="5">
        <v>10.119999999999999</v>
      </c>
      <c r="I302" s="5">
        <v>0</v>
      </c>
      <c r="J302" s="5">
        <v>750</v>
      </c>
      <c r="K302" s="5">
        <v>188</v>
      </c>
      <c r="L302" s="5">
        <v>116</v>
      </c>
      <c r="M302" s="5">
        <v>76</v>
      </c>
      <c r="N302" s="5">
        <v>82</v>
      </c>
      <c r="O302" s="5">
        <v>52</v>
      </c>
      <c r="P302" s="5">
        <v>34.700000000000003</v>
      </c>
      <c r="Q302" s="5">
        <v>20.2</v>
      </c>
      <c r="R302" s="5">
        <v>167</v>
      </c>
      <c r="S302" s="5">
        <v>143</v>
      </c>
    </row>
    <row r="303" spans="1:19" x14ac:dyDescent="0.25">
      <c r="A303" s="5" t="s">
        <v>944</v>
      </c>
      <c r="B303" s="5" t="s">
        <v>945</v>
      </c>
      <c r="F303" s="5">
        <v>0</v>
      </c>
      <c r="G303" s="5">
        <v>331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946</v>
      </c>
      <c r="B304" s="5" t="s">
        <v>947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948</v>
      </c>
      <c r="B305" s="5" t="s">
        <v>949</v>
      </c>
      <c r="F305" s="5">
        <v>0</v>
      </c>
      <c r="G305" s="5">
        <v>452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</row>
    <row r="306" spans="1:19" x14ac:dyDescent="0.25">
      <c r="A306" s="5" t="s">
        <v>950</v>
      </c>
      <c r="B306" s="5" t="s">
        <v>951</v>
      </c>
      <c r="F306" s="5">
        <v>0</v>
      </c>
      <c r="G306" s="5">
        <v>356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</row>
    <row r="307" spans="1:19" x14ac:dyDescent="0.25">
      <c r="A307" s="5" t="s">
        <v>952</v>
      </c>
      <c r="B307" s="5" t="s">
        <v>953</v>
      </c>
      <c r="F307" s="5">
        <v>0</v>
      </c>
      <c r="G307" s="5">
        <v>462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191</v>
      </c>
      <c r="B308" s="5" t="s">
        <v>954</v>
      </c>
      <c r="C308" s="63">
        <v>44636.888113425928</v>
      </c>
      <c r="D308" s="63">
        <v>44636.908912037034</v>
      </c>
      <c r="E308" s="5" t="s">
        <v>401</v>
      </c>
      <c r="F308" s="5">
        <v>319</v>
      </c>
      <c r="G308" s="5">
        <v>348</v>
      </c>
      <c r="H308" s="5">
        <v>10.06</v>
      </c>
      <c r="I308" s="5">
        <v>533</v>
      </c>
      <c r="J308" s="5">
        <v>448</v>
      </c>
      <c r="K308" s="5">
        <v>177</v>
      </c>
      <c r="L308" s="5">
        <v>118</v>
      </c>
      <c r="M308" s="5">
        <v>81</v>
      </c>
      <c r="N308" s="5">
        <v>68</v>
      </c>
      <c r="O308" s="5">
        <v>49</v>
      </c>
      <c r="P308" s="5">
        <v>28.9</v>
      </c>
      <c r="Q308" s="5">
        <v>20.100000000000001</v>
      </c>
      <c r="R308" s="5">
        <v>178</v>
      </c>
      <c r="S308" s="5">
        <v>167</v>
      </c>
    </row>
    <row r="309" spans="1:19" x14ac:dyDescent="0.25">
      <c r="A309" s="5" t="s">
        <v>955</v>
      </c>
      <c r="B309" s="5" t="s">
        <v>956</v>
      </c>
      <c r="F309" s="5">
        <v>0</v>
      </c>
      <c r="G309" s="5">
        <v>414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</row>
    <row r="310" spans="1:19" x14ac:dyDescent="0.25">
      <c r="A310" s="5" t="s">
        <v>49</v>
      </c>
      <c r="B310" s="5" t="s">
        <v>957</v>
      </c>
      <c r="C310" s="63">
        <v>44637.018796296295</v>
      </c>
      <c r="D310" s="63">
        <v>44637.039618055554</v>
      </c>
      <c r="E310" s="5" t="s">
        <v>401</v>
      </c>
      <c r="F310" s="5">
        <v>486</v>
      </c>
      <c r="G310" s="5">
        <v>0</v>
      </c>
      <c r="H310" s="5">
        <v>11.96</v>
      </c>
      <c r="I310" s="5">
        <v>509</v>
      </c>
      <c r="J310" s="5">
        <v>431</v>
      </c>
      <c r="K310" s="5">
        <v>270</v>
      </c>
      <c r="L310" s="5">
        <v>112</v>
      </c>
      <c r="M310" s="5">
        <v>81</v>
      </c>
      <c r="N310" s="5">
        <v>82</v>
      </c>
      <c r="O310" s="5">
        <v>58</v>
      </c>
      <c r="P310" s="5">
        <v>28.4</v>
      </c>
      <c r="Q310" s="5">
        <v>23.9</v>
      </c>
      <c r="R310" s="5">
        <v>181</v>
      </c>
      <c r="S310" s="5">
        <v>168</v>
      </c>
    </row>
    <row r="311" spans="1:19" x14ac:dyDescent="0.25">
      <c r="A311" s="5" t="s">
        <v>958</v>
      </c>
      <c r="B311" s="5" t="s">
        <v>959</v>
      </c>
      <c r="F311" s="5">
        <v>0</v>
      </c>
      <c r="G311" s="5">
        <v>439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</row>
    <row r="312" spans="1:19" x14ac:dyDescent="0.25">
      <c r="A312" s="5" t="s">
        <v>53</v>
      </c>
      <c r="B312" s="5" t="s">
        <v>960</v>
      </c>
      <c r="C312" s="63">
        <v>44637.000011574077</v>
      </c>
      <c r="D312" s="63">
        <v>44637.020833333336</v>
      </c>
      <c r="E312" s="5" t="s">
        <v>401</v>
      </c>
      <c r="F312" s="5">
        <v>381</v>
      </c>
      <c r="G312" s="5">
        <v>336</v>
      </c>
      <c r="H312" s="5">
        <v>10.85</v>
      </c>
      <c r="I312" s="5">
        <v>530</v>
      </c>
      <c r="J312" s="5">
        <v>389</v>
      </c>
      <c r="K312" s="5">
        <v>212</v>
      </c>
      <c r="L312" s="5">
        <v>119</v>
      </c>
      <c r="M312" s="5">
        <v>81</v>
      </c>
      <c r="N312" s="5">
        <v>72</v>
      </c>
      <c r="O312" s="5">
        <v>53</v>
      </c>
      <c r="P312" s="5">
        <v>27.4</v>
      </c>
      <c r="Q312" s="5">
        <v>21.7</v>
      </c>
      <c r="R312" s="5">
        <v>0</v>
      </c>
      <c r="S312" s="5">
        <v>0</v>
      </c>
    </row>
    <row r="313" spans="1:19" x14ac:dyDescent="0.25">
      <c r="A313" s="5" t="s">
        <v>961</v>
      </c>
      <c r="B313" s="5" t="s">
        <v>962</v>
      </c>
      <c r="F313" s="5">
        <v>0</v>
      </c>
      <c r="G313" s="5">
        <v>416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</row>
    <row r="314" spans="1:19" x14ac:dyDescent="0.25">
      <c r="A314" s="5" t="s">
        <v>963</v>
      </c>
      <c r="B314" s="5" t="s">
        <v>964</v>
      </c>
      <c r="F314" s="5">
        <v>0</v>
      </c>
      <c r="G314" s="5">
        <v>367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x14ac:dyDescent="0.25">
      <c r="A315" s="5" t="s">
        <v>294</v>
      </c>
      <c r="B315" s="5" t="s">
        <v>965</v>
      </c>
      <c r="C315" s="63">
        <v>44637.626319444447</v>
      </c>
      <c r="D315" s="63">
        <v>44637.647141203706</v>
      </c>
      <c r="E315" s="5" t="s">
        <v>401</v>
      </c>
      <c r="F315" s="5">
        <v>351</v>
      </c>
      <c r="G315" s="5">
        <v>423</v>
      </c>
      <c r="H315" s="5">
        <v>10.39</v>
      </c>
      <c r="I315" s="5">
        <v>547</v>
      </c>
      <c r="J315" s="5">
        <v>505</v>
      </c>
      <c r="K315" s="5">
        <v>195</v>
      </c>
      <c r="L315" s="5">
        <v>119</v>
      </c>
      <c r="M315" s="5">
        <v>80</v>
      </c>
      <c r="N315" s="5">
        <v>72</v>
      </c>
      <c r="O315" s="5">
        <v>51</v>
      </c>
      <c r="P315" s="5">
        <v>30.1</v>
      </c>
      <c r="Q315" s="5">
        <v>20.8</v>
      </c>
      <c r="R315" s="5">
        <v>180</v>
      </c>
      <c r="S315" s="5">
        <v>166</v>
      </c>
    </row>
    <row r="316" spans="1:19" x14ac:dyDescent="0.25">
      <c r="A316" s="5" t="s">
        <v>966</v>
      </c>
      <c r="B316" s="5" t="s">
        <v>967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x14ac:dyDescent="0.25">
      <c r="A317" s="5" t="s">
        <v>968</v>
      </c>
      <c r="B317" s="5" t="s">
        <v>969</v>
      </c>
      <c r="F317" s="5">
        <v>0</v>
      </c>
      <c r="G317" s="5">
        <v>469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970</v>
      </c>
      <c r="B318" s="5" t="s">
        <v>971</v>
      </c>
      <c r="F318" s="5">
        <v>0</v>
      </c>
      <c r="G318" s="5">
        <v>524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</row>
    <row r="319" spans="1:19" x14ac:dyDescent="0.25">
      <c r="A319" s="5" t="s">
        <v>972</v>
      </c>
      <c r="B319" s="5" t="s">
        <v>973</v>
      </c>
      <c r="F319" s="5">
        <v>0</v>
      </c>
      <c r="G319" s="5">
        <v>377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974</v>
      </c>
      <c r="B320" s="5" t="s">
        <v>975</v>
      </c>
      <c r="F320" s="5">
        <v>0</v>
      </c>
      <c r="G320" s="5">
        <v>345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976</v>
      </c>
      <c r="B321" s="5" t="s">
        <v>977</v>
      </c>
      <c r="F321" s="5">
        <v>0</v>
      </c>
      <c r="G321" s="5">
        <v>367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978</v>
      </c>
      <c r="B322" s="5" t="s">
        <v>979</v>
      </c>
      <c r="F322" s="5">
        <v>0</v>
      </c>
      <c r="G322" s="5">
        <v>444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980</v>
      </c>
      <c r="B323" s="5" t="s">
        <v>981</v>
      </c>
      <c r="F323" s="5">
        <v>0</v>
      </c>
      <c r="G323" s="5">
        <v>607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</row>
    <row r="324" spans="1:19" x14ac:dyDescent="0.25">
      <c r="A324" s="5" t="s">
        <v>982</v>
      </c>
      <c r="B324" s="5" t="s">
        <v>983</v>
      </c>
      <c r="F324" s="5">
        <v>0</v>
      </c>
      <c r="G324" s="5">
        <v>281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984</v>
      </c>
      <c r="B325" s="5" t="s">
        <v>985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</row>
    <row r="326" spans="1:19" x14ac:dyDescent="0.25">
      <c r="A326" s="5" t="s">
        <v>986</v>
      </c>
      <c r="B326" s="5" t="s">
        <v>987</v>
      </c>
      <c r="F326" s="5">
        <v>0</v>
      </c>
      <c r="G326" s="5">
        <v>422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988</v>
      </c>
      <c r="B327" s="5" t="s">
        <v>989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990</v>
      </c>
      <c r="B328" s="5" t="s">
        <v>991</v>
      </c>
      <c r="F328" s="5">
        <v>0</v>
      </c>
      <c r="G328" s="5">
        <v>368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</row>
    <row r="329" spans="1:19" x14ac:dyDescent="0.25">
      <c r="A329" s="5" t="s">
        <v>992</v>
      </c>
      <c r="B329" s="5" t="s">
        <v>993</v>
      </c>
      <c r="F329" s="5">
        <v>0</v>
      </c>
      <c r="G329" s="5">
        <v>379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994</v>
      </c>
      <c r="B330" s="5" t="s">
        <v>995</v>
      </c>
      <c r="F330" s="5">
        <v>0</v>
      </c>
      <c r="G330" s="5">
        <v>387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</row>
    <row r="331" spans="1:19" x14ac:dyDescent="0.25">
      <c r="A331" s="5" t="s">
        <v>996</v>
      </c>
      <c r="B331" s="5" t="s">
        <v>997</v>
      </c>
      <c r="F331" s="5">
        <v>0</v>
      </c>
      <c r="G331" s="5">
        <v>500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998</v>
      </c>
      <c r="B332" s="5" t="s">
        <v>999</v>
      </c>
      <c r="F332" s="5">
        <v>0</v>
      </c>
      <c r="G332" s="5">
        <v>606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1000</v>
      </c>
      <c r="B333" s="5" t="s">
        <v>1001</v>
      </c>
      <c r="F333" s="5">
        <v>0</v>
      </c>
      <c r="G333" s="5">
        <v>431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x14ac:dyDescent="0.25">
      <c r="A334" s="5" t="s">
        <v>1002</v>
      </c>
      <c r="B334" s="5" t="s">
        <v>1003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1004</v>
      </c>
      <c r="B335" s="5" t="s">
        <v>1005</v>
      </c>
      <c r="F335" s="5">
        <v>0</v>
      </c>
      <c r="G335" s="5">
        <v>432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</row>
    <row r="336" spans="1:19" x14ac:dyDescent="0.25">
      <c r="A336" s="5" t="s">
        <v>1006</v>
      </c>
      <c r="B336" s="5" t="s">
        <v>1007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</row>
    <row r="337" spans="1:19" x14ac:dyDescent="0.25">
      <c r="A337" s="5" t="s">
        <v>1008</v>
      </c>
      <c r="B337" s="5" t="s">
        <v>1009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1010</v>
      </c>
      <c r="B338" s="5" t="s">
        <v>1011</v>
      </c>
      <c r="F338" s="5">
        <v>0</v>
      </c>
      <c r="G338" s="5">
        <v>417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1012</v>
      </c>
      <c r="B339" s="5" t="s">
        <v>1013</v>
      </c>
      <c r="F339" s="5">
        <v>0</v>
      </c>
      <c r="G339" s="5">
        <v>443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</row>
    <row r="340" spans="1:19" x14ac:dyDescent="0.25">
      <c r="A340" s="5" t="s">
        <v>1014</v>
      </c>
      <c r="B340" s="5" t="s">
        <v>1015</v>
      </c>
      <c r="F340" s="5">
        <v>0</v>
      </c>
      <c r="G340" s="5">
        <v>401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300</v>
      </c>
      <c r="B341" s="5" t="s">
        <v>1016</v>
      </c>
      <c r="C341" s="63">
        <v>44637.882511574076</v>
      </c>
      <c r="D341" s="63">
        <v>44637.903333333335</v>
      </c>
      <c r="E341" s="5" t="s">
        <v>401</v>
      </c>
      <c r="F341" s="5">
        <v>365</v>
      </c>
      <c r="G341" s="5">
        <v>446</v>
      </c>
      <c r="H341" s="5">
        <v>10.59</v>
      </c>
      <c r="I341" s="5">
        <v>470</v>
      </c>
      <c r="J341" s="5">
        <v>445</v>
      </c>
      <c r="K341" s="5">
        <v>203</v>
      </c>
      <c r="L341" s="5">
        <v>112</v>
      </c>
      <c r="M341" s="5">
        <v>76</v>
      </c>
      <c r="N341" s="5">
        <v>79</v>
      </c>
      <c r="O341" s="5">
        <v>54</v>
      </c>
      <c r="P341" s="5">
        <v>28.8</v>
      </c>
      <c r="Q341" s="5">
        <v>21.2</v>
      </c>
      <c r="R341" s="5">
        <v>175</v>
      </c>
      <c r="S341" s="5">
        <v>158</v>
      </c>
    </row>
    <row r="342" spans="1:19" x14ac:dyDescent="0.25">
      <c r="A342" s="5" t="s">
        <v>1017</v>
      </c>
      <c r="B342" s="5" t="s">
        <v>1018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1019</v>
      </c>
      <c r="B343" s="5" t="s">
        <v>1020</v>
      </c>
      <c r="F343" s="5">
        <v>0</v>
      </c>
      <c r="G343" s="5">
        <v>191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</row>
    <row r="344" spans="1:19" x14ac:dyDescent="0.25">
      <c r="A344" s="5" t="s">
        <v>1021</v>
      </c>
      <c r="B344" s="5" t="s">
        <v>1022</v>
      </c>
      <c r="F344" s="5">
        <v>0</v>
      </c>
      <c r="G344" s="5">
        <v>420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x14ac:dyDescent="0.25">
      <c r="A345" s="5" t="s">
        <v>1023</v>
      </c>
      <c r="B345" s="5" t="s">
        <v>1024</v>
      </c>
      <c r="F345" s="5">
        <v>0</v>
      </c>
      <c r="G345" s="5">
        <v>583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1025</v>
      </c>
      <c r="B346" s="5" t="s">
        <v>1026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</row>
    <row r="347" spans="1:19" x14ac:dyDescent="0.25">
      <c r="A347" s="5" t="s">
        <v>1027</v>
      </c>
      <c r="B347" s="5" t="s">
        <v>1028</v>
      </c>
      <c r="F347" s="5">
        <v>0</v>
      </c>
      <c r="G347" s="5">
        <v>362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1029</v>
      </c>
      <c r="B348" s="5" t="s">
        <v>1030</v>
      </c>
      <c r="F348" s="5">
        <v>0</v>
      </c>
      <c r="G348" s="5">
        <v>342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</row>
    <row r="349" spans="1:19" x14ac:dyDescent="0.25">
      <c r="A349" s="5" t="s">
        <v>1031</v>
      </c>
      <c r="B349" s="5" t="s">
        <v>1032</v>
      </c>
      <c r="F349" s="5">
        <v>0</v>
      </c>
      <c r="G349" s="5">
        <v>345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1033</v>
      </c>
      <c r="B350" s="5" t="s">
        <v>1034</v>
      </c>
      <c r="F350" s="5">
        <v>0</v>
      </c>
      <c r="G350" s="5">
        <v>634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310</v>
      </c>
      <c r="B351" s="5" t="s">
        <v>1035</v>
      </c>
      <c r="C351" s="63">
        <v>44637.981226851851</v>
      </c>
      <c r="D351" s="63">
        <v>44638.00204861111</v>
      </c>
      <c r="E351" s="5" t="s">
        <v>401</v>
      </c>
      <c r="F351" s="5">
        <v>470</v>
      </c>
      <c r="G351" s="5">
        <v>489</v>
      </c>
      <c r="H351" s="5">
        <v>11.7</v>
      </c>
      <c r="I351" s="5">
        <v>544</v>
      </c>
      <c r="J351" s="5">
        <v>555</v>
      </c>
      <c r="K351" s="5">
        <v>261</v>
      </c>
      <c r="L351" s="5">
        <v>120</v>
      </c>
      <c r="M351" s="5">
        <v>85</v>
      </c>
      <c r="N351" s="5">
        <v>85</v>
      </c>
      <c r="O351" s="5">
        <v>55</v>
      </c>
      <c r="P351" s="5">
        <v>31.1</v>
      </c>
      <c r="Q351" s="5">
        <v>23.4</v>
      </c>
      <c r="R351" s="5">
        <v>163</v>
      </c>
      <c r="S351" s="5">
        <v>146</v>
      </c>
    </row>
    <row r="352" spans="1:19" x14ac:dyDescent="0.25">
      <c r="A352" s="5" t="s">
        <v>1036</v>
      </c>
      <c r="B352" s="5" t="s">
        <v>1037</v>
      </c>
      <c r="C352" s="63">
        <v>44636.931273148148</v>
      </c>
      <c r="D352" s="63">
        <v>44636.95212962963</v>
      </c>
      <c r="E352" s="5" t="s">
        <v>401</v>
      </c>
      <c r="F352" s="5">
        <v>301</v>
      </c>
      <c r="G352" s="5">
        <v>327</v>
      </c>
      <c r="H352" s="5">
        <v>9.4</v>
      </c>
      <c r="I352" s="5">
        <v>460</v>
      </c>
      <c r="J352" s="5">
        <v>775</v>
      </c>
      <c r="K352" s="5">
        <v>167</v>
      </c>
      <c r="L352" s="5">
        <v>124</v>
      </c>
      <c r="M352" s="5">
        <v>79</v>
      </c>
      <c r="N352" s="5">
        <v>96</v>
      </c>
      <c r="O352" s="5">
        <v>51</v>
      </c>
      <c r="P352" s="5">
        <v>35.1</v>
      </c>
      <c r="Q352" s="5">
        <v>18.8</v>
      </c>
      <c r="R352" s="5">
        <v>166</v>
      </c>
      <c r="S352" s="5">
        <v>135</v>
      </c>
    </row>
    <row r="353" spans="1:19" x14ac:dyDescent="0.25">
      <c r="A353" s="5" t="s">
        <v>1038</v>
      </c>
      <c r="B353" s="5" t="s">
        <v>1039</v>
      </c>
      <c r="F353" s="5">
        <v>0</v>
      </c>
      <c r="G353" s="5">
        <v>338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137</v>
      </c>
      <c r="B354" s="5" t="s">
        <v>1040</v>
      </c>
      <c r="C354" s="63">
        <v>44638.411469907405</v>
      </c>
      <c r="D354" s="63">
        <v>44638.432280092595</v>
      </c>
      <c r="E354" s="5" t="s">
        <v>401</v>
      </c>
      <c r="F354" s="5">
        <v>376</v>
      </c>
      <c r="G354" s="5">
        <v>427</v>
      </c>
      <c r="H354" s="5">
        <v>10.84</v>
      </c>
      <c r="I354" s="5">
        <v>523</v>
      </c>
      <c r="J354" s="5">
        <v>287</v>
      </c>
      <c r="K354" s="5">
        <v>209</v>
      </c>
      <c r="L354" s="5">
        <v>104</v>
      </c>
      <c r="M354" s="5">
        <v>80</v>
      </c>
      <c r="N354" s="5">
        <v>61</v>
      </c>
      <c r="O354" s="5">
        <v>52</v>
      </c>
      <c r="P354" s="5">
        <v>24.5</v>
      </c>
      <c r="Q354" s="5">
        <v>21.7</v>
      </c>
      <c r="R354" s="5">
        <v>0</v>
      </c>
      <c r="S354" s="5">
        <v>0</v>
      </c>
    </row>
    <row r="355" spans="1:19" x14ac:dyDescent="0.25">
      <c r="A355" s="5" t="s">
        <v>1041</v>
      </c>
      <c r="B355" s="5" t="s">
        <v>1042</v>
      </c>
      <c r="F355" s="5">
        <v>0</v>
      </c>
      <c r="G355" s="5">
        <v>306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1043</v>
      </c>
      <c r="B356" s="5" t="s">
        <v>1044</v>
      </c>
      <c r="F356" s="5">
        <v>0</v>
      </c>
      <c r="G356" s="5">
        <v>502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1045</v>
      </c>
      <c r="B357" s="5" t="s">
        <v>1046</v>
      </c>
      <c r="F357" s="5">
        <v>0</v>
      </c>
      <c r="G357" s="5">
        <v>455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</row>
    <row r="358" spans="1:19" x14ac:dyDescent="0.25">
      <c r="A358" s="5" t="s">
        <v>1047</v>
      </c>
      <c r="B358" s="5" t="s">
        <v>1048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1049</v>
      </c>
      <c r="B359" s="5" t="s">
        <v>1050</v>
      </c>
      <c r="F359" s="5">
        <v>0</v>
      </c>
      <c r="G359" s="5">
        <v>452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1051</v>
      </c>
      <c r="B360" s="5" t="s">
        <v>1052</v>
      </c>
      <c r="F360" s="5">
        <v>0</v>
      </c>
      <c r="G360" s="5">
        <v>445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1053</v>
      </c>
      <c r="B361" s="5" t="s">
        <v>1054</v>
      </c>
      <c r="F361" s="5">
        <v>0</v>
      </c>
      <c r="G361" s="5">
        <v>283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1055</v>
      </c>
      <c r="B362" s="5" t="s">
        <v>1056</v>
      </c>
      <c r="F362" s="5">
        <v>0</v>
      </c>
      <c r="G362" s="5">
        <v>434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1057</v>
      </c>
      <c r="B363" s="5" t="s">
        <v>1058</v>
      </c>
      <c r="F363" s="5">
        <v>0</v>
      </c>
      <c r="G363" s="5">
        <v>476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39</v>
      </c>
      <c r="B364" s="5" t="s">
        <v>1059</v>
      </c>
      <c r="C364" s="63">
        <v>44637.824467592596</v>
      </c>
      <c r="D364" s="63">
        <v>44637.845277777778</v>
      </c>
      <c r="E364" s="5" t="s">
        <v>401</v>
      </c>
      <c r="F364" s="5">
        <v>539</v>
      </c>
      <c r="G364" s="5">
        <v>509</v>
      </c>
      <c r="H364" s="5">
        <v>12.37</v>
      </c>
      <c r="I364" s="5">
        <v>442</v>
      </c>
      <c r="J364" s="5">
        <v>530</v>
      </c>
      <c r="K364" s="5">
        <v>299</v>
      </c>
      <c r="L364" s="5">
        <v>121</v>
      </c>
      <c r="M364" s="5">
        <v>81</v>
      </c>
      <c r="N364" s="5">
        <v>82</v>
      </c>
      <c r="O364" s="5">
        <v>60</v>
      </c>
      <c r="P364" s="5">
        <v>30.6</v>
      </c>
      <c r="Q364" s="5">
        <v>24.7</v>
      </c>
      <c r="R364" s="5">
        <v>168</v>
      </c>
      <c r="S364" s="5">
        <v>151</v>
      </c>
    </row>
    <row r="365" spans="1:19" x14ac:dyDescent="0.25">
      <c r="A365" s="5" t="s">
        <v>1060</v>
      </c>
      <c r="B365" s="5" t="s">
        <v>1061</v>
      </c>
      <c r="F365" s="5">
        <v>0</v>
      </c>
      <c r="G365" s="5">
        <v>802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1062</v>
      </c>
      <c r="B366" s="5" t="s">
        <v>1063</v>
      </c>
      <c r="C366" s="63">
        <v>44637.055625000001</v>
      </c>
      <c r="D366" s="63">
        <v>44637.076423611114</v>
      </c>
      <c r="E366" s="5" t="s">
        <v>401</v>
      </c>
      <c r="F366" s="5">
        <v>401</v>
      </c>
      <c r="G366" s="5">
        <v>0</v>
      </c>
      <c r="H366" s="5">
        <v>11.09</v>
      </c>
      <c r="I366" s="5">
        <v>458</v>
      </c>
      <c r="J366" s="5">
        <v>359</v>
      </c>
      <c r="K366" s="5">
        <v>223</v>
      </c>
      <c r="L366" s="5">
        <v>120</v>
      </c>
      <c r="M366" s="5">
        <v>82</v>
      </c>
      <c r="N366" s="5">
        <v>77</v>
      </c>
      <c r="O366" s="5">
        <v>53</v>
      </c>
      <c r="P366" s="5">
        <v>26.6</v>
      </c>
      <c r="Q366" s="5">
        <v>22.2</v>
      </c>
      <c r="R366" s="5">
        <v>167</v>
      </c>
      <c r="S366" s="5">
        <v>160</v>
      </c>
    </row>
    <row r="367" spans="1:19" x14ac:dyDescent="0.25">
      <c r="A367" s="5" t="s">
        <v>1064</v>
      </c>
      <c r="B367" s="5" t="s">
        <v>1065</v>
      </c>
      <c r="F367" s="5">
        <v>0</v>
      </c>
      <c r="G367" s="5">
        <v>544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</row>
    <row r="368" spans="1:19" x14ac:dyDescent="0.25">
      <c r="A368" s="5" t="s">
        <v>1066</v>
      </c>
      <c r="B368" s="5" t="s">
        <v>1067</v>
      </c>
      <c r="F368" s="5">
        <v>0</v>
      </c>
      <c r="G368" s="5">
        <v>429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1068</v>
      </c>
      <c r="B369" s="5" t="s">
        <v>1069</v>
      </c>
      <c r="F369" s="5">
        <v>0</v>
      </c>
      <c r="G369" s="5">
        <v>410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</row>
    <row r="370" spans="1:19" x14ac:dyDescent="0.25">
      <c r="A370" s="5" t="s">
        <v>1070</v>
      </c>
      <c r="B370" s="5" t="s">
        <v>1071</v>
      </c>
      <c r="F370" s="5">
        <v>0</v>
      </c>
      <c r="G370" s="5">
        <v>466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1072</v>
      </c>
      <c r="B371" s="5" t="s">
        <v>1073</v>
      </c>
      <c r="F371" s="5">
        <v>0</v>
      </c>
      <c r="G371" s="5">
        <v>227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1074</v>
      </c>
      <c r="B372" s="5" t="s">
        <v>1075</v>
      </c>
      <c r="F372" s="5">
        <v>0</v>
      </c>
      <c r="G372" s="5">
        <v>289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77</v>
      </c>
      <c r="B373" s="5" t="s">
        <v>1076</v>
      </c>
      <c r="C373" s="63">
        <v>44638.469548611109</v>
      </c>
      <c r="D373" s="63">
        <v>44638.490370370368</v>
      </c>
      <c r="E373" s="5" t="s">
        <v>401</v>
      </c>
      <c r="F373" s="5">
        <v>360</v>
      </c>
      <c r="G373" s="5">
        <v>422</v>
      </c>
      <c r="H373" s="5">
        <v>10.31</v>
      </c>
      <c r="I373" s="5">
        <v>479</v>
      </c>
      <c r="J373" s="5">
        <v>548</v>
      </c>
      <c r="K373" s="5">
        <v>200</v>
      </c>
      <c r="L373" s="5">
        <v>125</v>
      </c>
      <c r="M373" s="5">
        <v>81</v>
      </c>
      <c r="N373" s="5">
        <v>80</v>
      </c>
      <c r="O373" s="5">
        <v>51</v>
      </c>
      <c r="P373" s="5">
        <v>31</v>
      </c>
      <c r="Q373" s="5">
        <v>20.6</v>
      </c>
      <c r="R373" s="5">
        <v>174</v>
      </c>
      <c r="S373" s="5">
        <v>165</v>
      </c>
    </row>
    <row r="374" spans="1:19" x14ac:dyDescent="0.25">
      <c r="A374" s="5" t="s">
        <v>1077</v>
      </c>
      <c r="B374" s="5" t="s">
        <v>1078</v>
      </c>
      <c r="F374" s="5">
        <v>0</v>
      </c>
      <c r="G374" s="5">
        <v>312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1079</v>
      </c>
      <c r="B375" s="5" t="s">
        <v>1080</v>
      </c>
      <c r="F375" s="5">
        <v>0</v>
      </c>
      <c r="G375" s="5">
        <v>400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1081</v>
      </c>
      <c r="B376" s="5" t="s">
        <v>1082</v>
      </c>
      <c r="F376" s="5">
        <v>0</v>
      </c>
      <c r="G376" s="5">
        <v>440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1083</v>
      </c>
      <c r="B377" s="5" t="s">
        <v>1084</v>
      </c>
      <c r="F377" s="5">
        <v>0</v>
      </c>
      <c r="G377" s="5">
        <v>307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x14ac:dyDescent="0.25">
      <c r="A378" s="5" t="s">
        <v>1085</v>
      </c>
      <c r="B378" s="5" t="s">
        <v>1086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1087</v>
      </c>
      <c r="B379" s="5" t="s">
        <v>1088</v>
      </c>
      <c r="F379" s="5">
        <v>0</v>
      </c>
      <c r="G379" s="5">
        <v>304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1089</v>
      </c>
      <c r="B380" s="5" t="s">
        <v>1090</v>
      </c>
      <c r="F380" s="5">
        <v>0</v>
      </c>
      <c r="G380" s="5">
        <v>335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1091</v>
      </c>
      <c r="B381" s="5" t="s">
        <v>1092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292</v>
      </c>
      <c r="B382" s="5" t="s">
        <v>1093</v>
      </c>
      <c r="C382" s="63">
        <v>44637.571898148148</v>
      </c>
      <c r="D382" s="63">
        <v>44637.59270833333</v>
      </c>
      <c r="E382" s="5" t="s">
        <v>401</v>
      </c>
      <c r="F382" s="5">
        <v>631</v>
      </c>
      <c r="G382" s="5">
        <v>910</v>
      </c>
      <c r="H382" s="5">
        <v>13.11</v>
      </c>
      <c r="I382" s="5">
        <v>435</v>
      </c>
      <c r="J382" s="5">
        <v>843</v>
      </c>
      <c r="K382" s="5">
        <v>350</v>
      </c>
      <c r="L382" s="5">
        <v>121</v>
      </c>
      <c r="M382" s="5">
        <v>98</v>
      </c>
      <c r="N382" s="5">
        <v>70</v>
      </c>
      <c r="O382" s="5">
        <v>56</v>
      </c>
      <c r="P382" s="5">
        <v>36.1</v>
      </c>
      <c r="Q382" s="5">
        <v>26.2</v>
      </c>
      <c r="R382" s="5">
        <v>175</v>
      </c>
      <c r="S382" s="5">
        <v>147</v>
      </c>
    </row>
    <row r="383" spans="1:19" x14ac:dyDescent="0.25">
      <c r="A383" s="5" t="s">
        <v>1094</v>
      </c>
      <c r="B383" s="5" t="s">
        <v>1095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1096</v>
      </c>
      <c r="B384" s="5" t="s">
        <v>1097</v>
      </c>
      <c r="F384" s="5">
        <v>0</v>
      </c>
      <c r="G384" s="5">
        <v>193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1098</v>
      </c>
      <c r="B385" s="5" t="s">
        <v>1099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1100</v>
      </c>
      <c r="B386" s="5" t="s">
        <v>1101</v>
      </c>
      <c r="F386" s="5">
        <v>0</v>
      </c>
      <c r="G386" s="5">
        <v>628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1102</v>
      </c>
      <c r="B387" s="5" t="s">
        <v>1103</v>
      </c>
      <c r="F387" s="5">
        <v>0</v>
      </c>
      <c r="G387" s="5">
        <v>343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1104</v>
      </c>
      <c r="B388" s="5" t="s">
        <v>1105</v>
      </c>
      <c r="F388" s="5">
        <v>0</v>
      </c>
      <c r="G388" s="5">
        <v>369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</row>
    <row r="389" spans="1:19" x14ac:dyDescent="0.25">
      <c r="A389" s="5" t="s">
        <v>1106</v>
      </c>
      <c r="B389" s="5" t="s">
        <v>1107</v>
      </c>
      <c r="F389" s="5">
        <v>0</v>
      </c>
      <c r="G389" s="5">
        <v>313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1108</v>
      </c>
      <c r="B390" s="5" t="s">
        <v>1109</v>
      </c>
      <c r="F390" s="5">
        <v>0</v>
      </c>
      <c r="G390" s="5">
        <v>392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1110</v>
      </c>
      <c r="B391" s="5" t="s">
        <v>1111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1112</v>
      </c>
      <c r="B392" s="5" t="s">
        <v>1113</v>
      </c>
      <c r="F392" s="5">
        <v>0</v>
      </c>
      <c r="G392" s="5">
        <v>312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1114</v>
      </c>
      <c r="B393" s="5" t="s">
        <v>1115</v>
      </c>
      <c r="F393" s="5">
        <v>0</v>
      </c>
      <c r="G393" s="5">
        <v>420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1116</v>
      </c>
      <c r="B394" s="5" t="s">
        <v>1117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</row>
    <row r="395" spans="1:19" x14ac:dyDescent="0.25">
      <c r="A395" s="5" t="s">
        <v>1118</v>
      </c>
      <c r="B395" s="5" t="s">
        <v>1119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133</v>
      </c>
      <c r="B396" s="5" t="s">
        <v>1120</v>
      </c>
      <c r="C396" s="63">
        <v>44637.000821759262</v>
      </c>
      <c r="D396" s="63">
        <v>44637.021643518521</v>
      </c>
      <c r="E396" s="5" t="s">
        <v>401</v>
      </c>
      <c r="F396" s="5">
        <v>502</v>
      </c>
      <c r="G396" s="5">
        <v>0</v>
      </c>
      <c r="H396" s="5">
        <v>11.96</v>
      </c>
      <c r="I396" s="5">
        <v>454</v>
      </c>
      <c r="J396" s="5">
        <v>536</v>
      </c>
      <c r="K396" s="5">
        <v>279</v>
      </c>
      <c r="L396" s="5">
        <v>118</v>
      </c>
      <c r="M396" s="5">
        <v>80</v>
      </c>
      <c r="N396" s="5">
        <v>76</v>
      </c>
      <c r="O396" s="5">
        <v>59</v>
      </c>
      <c r="P396" s="5">
        <v>30.8</v>
      </c>
      <c r="Q396" s="5">
        <v>23.9</v>
      </c>
      <c r="R396" s="5">
        <v>170</v>
      </c>
      <c r="S396" s="5">
        <v>157</v>
      </c>
    </row>
    <row r="397" spans="1:19" x14ac:dyDescent="0.25">
      <c r="A397" s="5" t="s">
        <v>1121</v>
      </c>
      <c r="B397" s="5" t="s">
        <v>1122</v>
      </c>
      <c r="F397" s="5">
        <v>0</v>
      </c>
      <c r="G397" s="5">
        <v>308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1123</v>
      </c>
      <c r="B398" s="5" t="s">
        <v>1124</v>
      </c>
      <c r="F398" s="5">
        <v>0</v>
      </c>
      <c r="G398" s="5">
        <v>440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1125</v>
      </c>
      <c r="B399" s="5" t="s">
        <v>1126</v>
      </c>
      <c r="F399" s="5">
        <v>0</v>
      </c>
      <c r="G399" s="5">
        <v>448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256</v>
      </c>
      <c r="B400" s="5" t="s">
        <v>1127</v>
      </c>
      <c r="F400" s="5">
        <v>0</v>
      </c>
      <c r="G400" s="5">
        <v>378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230</v>
      </c>
      <c r="B401" s="5" t="s">
        <v>1128</v>
      </c>
      <c r="C401" s="63">
        <v>44637.460115740738</v>
      </c>
      <c r="D401" s="63">
        <v>44637.480937499997</v>
      </c>
      <c r="E401" s="5" t="s">
        <v>401</v>
      </c>
      <c r="F401" s="5">
        <v>386</v>
      </c>
      <c r="G401" s="5">
        <v>0</v>
      </c>
      <c r="H401" s="5">
        <v>10.9</v>
      </c>
      <c r="I401" s="5">
        <v>0</v>
      </c>
      <c r="J401" s="5">
        <v>344</v>
      </c>
      <c r="K401" s="5">
        <v>215</v>
      </c>
      <c r="L401" s="5">
        <v>105</v>
      </c>
      <c r="M401" s="5">
        <v>81</v>
      </c>
      <c r="N401" s="5">
        <v>60</v>
      </c>
      <c r="O401" s="5">
        <v>52</v>
      </c>
      <c r="P401" s="5">
        <v>26.2</v>
      </c>
      <c r="Q401" s="5">
        <v>21.8</v>
      </c>
      <c r="R401" s="5">
        <v>153</v>
      </c>
      <c r="S401" s="5">
        <v>141</v>
      </c>
    </row>
    <row r="402" spans="1:19" x14ac:dyDescent="0.25">
      <c r="A402" s="5" t="s">
        <v>1129</v>
      </c>
      <c r="B402" s="5" t="s">
        <v>1130</v>
      </c>
      <c r="F402" s="5">
        <v>0</v>
      </c>
      <c r="G402" s="5">
        <v>281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</row>
    <row r="403" spans="1:19" x14ac:dyDescent="0.25">
      <c r="A403" s="5" t="s">
        <v>1131</v>
      </c>
      <c r="B403" s="5" t="s">
        <v>1132</v>
      </c>
      <c r="F403" s="5">
        <v>0</v>
      </c>
      <c r="G403" s="5">
        <v>387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</row>
    <row r="404" spans="1:19" x14ac:dyDescent="0.25">
      <c r="A404" s="5" t="s">
        <v>1133</v>
      </c>
      <c r="B404" s="5" t="s">
        <v>1134</v>
      </c>
      <c r="F404" s="5">
        <v>0</v>
      </c>
      <c r="G404" s="5">
        <v>360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1135</v>
      </c>
      <c r="B405" s="5" t="s">
        <v>1136</v>
      </c>
      <c r="F405" s="5">
        <v>0</v>
      </c>
      <c r="G405" s="5">
        <v>323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1137</v>
      </c>
      <c r="B406" s="5" t="s">
        <v>1138</v>
      </c>
      <c r="F406" s="5">
        <v>0</v>
      </c>
      <c r="G406" s="5">
        <v>702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1139</v>
      </c>
      <c r="B407" s="5" t="s">
        <v>1140</v>
      </c>
      <c r="F407" s="5">
        <v>0</v>
      </c>
      <c r="G407" s="5">
        <v>437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1141</v>
      </c>
      <c r="B408" s="5" t="s">
        <v>1142</v>
      </c>
      <c r="F408" s="5">
        <v>0</v>
      </c>
      <c r="G408" s="5">
        <v>537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1143</v>
      </c>
      <c r="B409" s="5" t="s">
        <v>1144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</row>
    <row r="410" spans="1:19" x14ac:dyDescent="0.25">
      <c r="A410" s="5" t="s">
        <v>1145</v>
      </c>
      <c r="B410" s="5" t="s">
        <v>1146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1147</v>
      </c>
      <c r="B411" s="5" t="s">
        <v>1148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1149</v>
      </c>
      <c r="B412" s="5" t="s">
        <v>1150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</row>
    <row r="413" spans="1:19" x14ac:dyDescent="0.25">
      <c r="A413" s="5" t="s">
        <v>1151</v>
      </c>
      <c r="B413" s="5" t="s">
        <v>1152</v>
      </c>
      <c r="F413" s="5">
        <v>0</v>
      </c>
      <c r="G413" s="5">
        <v>299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1153</v>
      </c>
      <c r="B414" s="5" t="s">
        <v>1154</v>
      </c>
      <c r="F414" s="5">
        <v>0</v>
      </c>
      <c r="G414" s="5">
        <v>354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1155</v>
      </c>
      <c r="B415" s="5" t="s">
        <v>1156</v>
      </c>
      <c r="F415" s="5">
        <v>0</v>
      </c>
      <c r="G415" s="5">
        <v>374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1157</v>
      </c>
      <c r="B416" s="5" t="s">
        <v>1158</v>
      </c>
      <c r="F416" s="5">
        <v>0</v>
      </c>
      <c r="G416" s="5">
        <v>279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1159</v>
      </c>
      <c r="B417" s="5" t="s">
        <v>1160</v>
      </c>
      <c r="F417" s="5">
        <v>0</v>
      </c>
      <c r="G417" s="5">
        <v>310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</row>
    <row r="418" spans="1:19" x14ac:dyDescent="0.25">
      <c r="A418" s="5" t="s">
        <v>1161</v>
      </c>
      <c r="B418" s="5" t="s">
        <v>1162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1163</v>
      </c>
      <c r="B419" s="13" t="s">
        <v>1164</v>
      </c>
      <c r="F419" s="5">
        <v>0</v>
      </c>
      <c r="G419" s="5">
        <v>321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1165</v>
      </c>
      <c r="B420" s="5" t="s">
        <v>1166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</row>
    <row r="421" spans="1:19" x14ac:dyDescent="0.25">
      <c r="A421" s="5" t="s">
        <v>206</v>
      </c>
      <c r="B421" s="5" t="s">
        <v>1167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</row>
    <row r="422" spans="1:19" x14ac:dyDescent="0.25">
      <c r="A422" s="5" t="s">
        <v>1168</v>
      </c>
      <c r="B422" s="5" t="s">
        <v>1169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185</v>
      </c>
      <c r="B423" s="5" t="s">
        <v>1170</v>
      </c>
      <c r="C423" s="63">
        <v>44637.528981481482</v>
      </c>
      <c r="D423" s="63">
        <v>44637.549814814818</v>
      </c>
      <c r="E423" s="5" t="s">
        <v>401</v>
      </c>
      <c r="F423" s="5">
        <v>304</v>
      </c>
      <c r="G423" s="5">
        <v>318</v>
      </c>
      <c r="H423" s="5">
        <v>9.85</v>
      </c>
      <c r="I423" s="5">
        <v>413</v>
      </c>
      <c r="J423" s="5">
        <v>412</v>
      </c>
      <c r="K423" s="5">
        <v>169</v>
      </c>
      <c r="L423" s="5">
        <v>118</v>
      </c>
      <c r="M423" s="5">
        <v>80</v>
      </c>
      <c r="N423" s="5">
        <v>65</v>
      </c>
      <c r="O423" s="5">
        <v>48</v>
      </c>
      <c r="P423" s="5">
        <v>28</v>
      </c>
      <c r="Q423" s="5">
        <v>19.7</v>
      </c>
      <c r="R423" s="5">
        <v>0</v>
      </c>
      <c r="S423" s="5">
        <v>0</v>
      </c>
    </row>
    <row r="424" spans="1:19" x14ac:dyDescent="0.25">
      <c r="A424" s="5" t="s">
        <v>1171</v>
      </c>
      <c r="B424" s="5" t="s">
        <v>1172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</row>
    <row r="425" spans="1:19" x14ac:dyDescent="0.25">
      <c r="A425" s="5" t="s">
        <v>1173</v>
      </c>
      <c r="B425" s="5" t="s">
        <v>1174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</row>
    <row r="426" spans="1:19" x14ac:dyDescent="0.25">
      <c r="A426" s="5" t="s">
        <v>1175</v>
      </c>
      <c r="B426" s="5" t="s">
        <v>1176</v>
      </c>
      <c r="F426" s="5">
        <v>0</v>
      </c>
      <c r="G426" s="5">
        <v>455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1177</v>
      </c>
      <c r="B427" s="5" t="s">
        <v>1178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1179</v>
      </c>
      <c r="B428" s="5" t="s">
        <v>1180</v>
      </c>
      <c r="F428" s="5">
        <v>0</v>
      </c>
      <c r="G428" s="5">
        <v>373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</row>
    <row r="429" spans="1:19" x14ac:dyDescent="0.25">
      <c r="A429" s="5" t="s">
        <v>1181</v>
      </c>
      <c r="B429" s="5" t="s">
        <v>1182</v>
      </c>
      <c r="F429" s="5">
        <v>0</v>
      </c>
      <c r="G429" s="5">
        <v>451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1183</v>
      </c>
      <c r="B430" s="5" t="s">
        <v>1184</v>
      </c>
      <c r="C430" s="63">
        <v>44638.39640046296</v>
      </c>
      <c r="D430" s="63">
        <v>44638.417222222219</v>
      </c>
      <c r="E430" s="5" t="s">
        <v>401</v>
      </c>
      <c r="F430" s="5">
        <v>721</v>
      </c>
      <c r="G430" s="5">
        <v>755</v>
      </c>
      <c r="H430" s="5">
        <v>13.69</v>
      </c>
      <c r="I430" s="5">
        <v>1049</v>
      </c>
      <c r="J430" s="5">
        <v>694</v>
      </c>
      <c r="K430" s="5">
        <v>401</v>
      </c>
      <c r="L430" s="5">
        <v>117</v>
      </c>
      <c r="M430" s="5">
        <v>83</v>
      </c>
      <c r="N430" s="5">
        <v>80</v>
      </c>
      <c r="O430" s="5">
        <v>67</v>
      </c>
      <c r="P430" s="5">
        <v>33.700000000000003</v>
      </c>
      <c r="Q430" s="5">
        <v>27.4</v>
      </c>
      <c r="R430" s="5">
        <v>0</v>
      </c>
      <c r="S430" s="5">
        <v>0</v>
      </c>
    </row>
    <row r="431" spans="1:19" x14ac:dyDescent="0.25">
      <c r="A431" s="5" t="s">
        <v>1185</v>
      </c>
      <c r="B431" s="5" t="s">
        <v>1186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x14ac:dyDescent="0.25">
      <c r="A432" s="5" t="s">
        <v>234</v>
      </c>
      <c r="B432" s="5" t="s">
        <v>1187</v>
      </c>
      <c r="C432" s="63">
        <v>44637.415011574078</v>
      </c>
      <c r="D432" s="63">
        <v>44637.43582175926</v>
      </c>
      <c r="E432" s="5" t="s">
        <v>401</v>
      </c>
      <c r="F432" s="5">
        <v>665</v>
      </c>
      <c r="G432" s="5">
        <v>682</v>
      </c>
      <c r="H432" s="5">
        <v>13.43</v>
      </c>
      <c r="I432" s="5">
        <v>920</v>
      </c>
      <c r="J432" s="5">
        <v>491</v>
      </c>
      <c r="K432" s="5">
        <v>370</v>
      </c>
      <c r="L432" s="5">
        <v>94</v>
      </c>
      <c r="M432" s="5">
        <v>51</v>
      </c>
      <c r="N432" s="5">
        <v>100</v>
      </c>
      <c r="O432" s="5">
        <v>96</v>
      </c>
      <c r="P432" s="5">
        <v>29.8</v>
      </c>
      <c r="Q432" s="5">
        <v>26.9</v>
      </c>
      <c r="R432" s="5">
        <v>0</v>
      </c>
      <c r="S432" s="5">
        <v>0</v>
      </c>
    </row>
    <row r="433" spans="1:19" x14ac:dyDescent="0.25">
      <c r="A433" s="5" t="s">
        <v>268</v>
      </c>
      <c r="B433" s="5" t="s">
        <v>1188</v>
      </c>
      <c r="C433" s="63">
        <v>44637.975578703707</v>
      </c>
      <c r="D433" s="63">
        <v>44637.996388888889</v>
      </c>
      <c r="E433" s="5" t="s">
        <v>401</v>
      </c>
      <c r="F433" s="5">
        <v>363</v>
      </c>
      <c r="G433" s="5">
        <v>0</v>
      </c>
      <c r="H433" s="5">
        <v>10.57</v>
      </c>
      <c r="I433" s="5">
        <v>0</v>
      </c>
      <c r="J433" s="5">
        <v>413</v>
      </c>
      <c r="K433" s="5">
        <v>201</v>
      </c>
      <c r="L433" s="5">
        <v>117</v>
      </c>
      <c r="M433" s="5">
        <v>81</v>
      </c>
      <c r="N433" s="5">
        <v>77</v>
      </c>
      <c r="O433" s="5">
        <v>51</v>
      </c>
      <c r="P433" s="5">
        <v>28</v>
      </c>
      <c r="Q433" s="5">
        <v>21.1</v>
      </c>
      <c r="R433" s="5">
        <v>183</v>
      </c>
      <c r="S433" s="5">
        <v>150</v>
      </c>
    </row>
    <row r="434" spans="1:19" x14ac:dyDescent="0.25">
      <c r="A434" s="5" t="s">
        <v>1189</v>
      </c>
      <c r="B434" s="5" t="s">
        <v>1190</v>
      </c>
      <c r="F434" s="5">
        <v>0</v>
      </c>
      <c r="G434" s="5">
        <v>534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</row>
    <row r="435" spans="1:19" x14ac:dyDescent="0.25">
      <c r="A435" s="5" t="s">
        <v>1191</v>
      </c>
      <c r="B435" s="5" t="s">
        <v>1192</v>
      </c>
      <c r="F435" s="5">
        <v>0</v>
      </c>
      <c r="G435" s="5">
        <v>363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</row>
    <row r="436" spans="1:19" x14ac:dyDescent="0.25">
      <c r="A436" s="5" t="s">
        <v>1193</v>
      </c>
      <c r="B436" s="5" t="s">
        <v>1194</v>
      </c>
      <c r="F436" s="5">
        <v>0</v>
      </c>
      <c r="G436" s="5">
        <v>433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1195</v>
      </c>
      <c r="B437" s="5" t="s">
        <v>1196</v>
      </c>
      <c r="F437" s="5">
        <v>0</v>
      </c>
      <c r="G437" s="5">
        <v>420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1197</v>
      </c>
      <c r="B438" s="5" t="s">
        <v>1198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1199</v>
      </c>
      <c r="B439" s="5" t="s">
        <v>1200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</row>
    <row r="440" spans="1:19" x14ac:dyDescent="0.25">
      <c r="A440" s="5" t="s">
        <v>298</v>
      </c>
      <c r="B440" s="5" t="s">
        <v>1201</v>
      </c>
      <c r="C440" s="63">
        <v>44637.601863425924</v>
      </c>
      <c r="D440" s="63">
        <v>44637.622685185182</v>
      </c>
      <c r="E440" s="5" t="s">
        <v>401</v>
      </c>
      <c r="F440" s="5">
        <v>321</v>
      </c>
      <c r="G440" s="5">
        <v>0</v>
      </c>
      <c r="H440" s="5">
        <v>10.18</v>
      </c>
      <c r="I440" s="5">
        <v>450</v>
      </c>
      <c r="J440" s="5">
        <v>311</v>
      </c>
      <c r="K440" s="5">
        <v>178</v>
      </c>
      <c r="L440" s="5">
        <v>129</v>
      </c>
      <c r="M440" s="5">
        <v>79</v>
      </c>
      <c r="N440" s="5">
        <v>59</v>
      </c>
      <c r="O440" s="5">
        <v>51</v>
      </c>
      <c r="P440" s="5">
        <v>25.2</v>
      </c>
      <c r="Q440" s="5">
        <v>20.399999999999999</v>
      </c>
      <c r="R440" s="5">
        <v>0</v>
      </c>
      <c r="S440" s="5">
        <v>0</v>
      </c>
    </row>
    <row r="441" spans="1:19" x14ac:dyDescent="0.25">
      <c r="A441" s="5" t="s">
        <v>75</v>
      </c>
      <c r="B441" s="5" t="s">
        <v>1202</v>
      </c>
      <c r="C441" s="63">
        <v>44636.792939814812</v>
      </c>
      <c r="D441" s="63">
        <v>44636.813738425924</v>
      </c>
      <c r="E441" s="5" t="s">
        <v>401</v>
      </c>
      <c r="F441" s="5">
        <v>248</v>
      </c>
      <c r="G441" s="5">
        <v>0</v>
      </c>
      <c r="H441" s="5">
        <v>9.0399999999999991</v>
      </c>
      <c r="I441" s="5">
        <v>427</v>
      </c>
      <c r="J441" s="5">
        <v>363</v>
      </c>
      <c r="K441" s="5">
        <v>138</v>
      </c>
      <c r="L441" s="5">
        <v>111</v>
      </c>
      <c r="M441" s="5">
        <v>69</v>
      </c>
      <c r="N441" s="5">
        <v>78</v>
      </c>
      <c r="O441" s="5">
        <v>51</v>
      </c>
      <c r="P441" s="5">
        <v>26.7</v>
      </c>
      <c r="Q441" s="5">
        <v>18.100000000000001</v>
      </c>
      <c r="R441" s="5">
        <v>165</v>
      </c>
      <c r="S441" s="5">
        <v>146</v>
      </c>
    </row>
    <row r="442" spans="1:19" x14ac:dyDescent="0.25">
      <c r="A442" s="5" t="s">
        <v>1203</v>
      </c>
      <c r="B442" s="5" t="s">
        <v>1204</v>
      </c>
      <c r="F442" s="5">
        <v>0</v>
      </c>
      <c r="G442" s="5">
        <v>457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1205</v>
      </c>
      <c r="B443" s="5" t="s">
        <v>1206</v>
      </c>
      <c r="F443" s="5">
        <v>0</v>
      </c>
      <c r="G443" s="5">
        <v>425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</row>
    <row r="444" spans="1:19" x14ac:dyDescent="0.25">
      <c r="A444" s="5" t="s">
        <v>1207</v>
      </c>
      <c r="B444" s="5" t="s">
        <v>1208</v>
      </c>
      <c r="F444" s="5">
        <v>0</v>
      </c>
      <c r="G444" s="5">
        <v>547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</row>
    <row r="445" spans="1:19" x14ac:dyDescent="0.25">
      <c r="A445" s="5" t="s">
        <v>1209</v>
      </c>
      <c r="B445" s="5" t="s">
        <v>1210</v>
      </c>
      <c r="F445" s="5">
        <v>0</v>
      </c>
      <c r="G445" s="5">
        <v>693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1211</v>
      </c>
      <c r="B446" s="5" t="s">
        <v>1212</v>
      </c>
      <c r="F446" s="5">
        <v>0</v>
      </c>
      <c r="G446" s="5">
        <v>309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1213</v>
      </c>
      <c r="B447" s="5" t="s">
        <v>1214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332</v>
      </c>
      <c r="B448" s="5" t="s">
        <v>1215</v>
      </c>
      <c r="C448" s="63">
        <v>44638.02003472222</v>
      </c>
      <c r="D448" s="63">
        <v>44638.040856481479</v>
      </c>
      <c r="E448" s="5" t="s">
        <v>401</v>
      </c>
      <c r="F448" s="5">
        <v>321</v>
      </c>
      <c r="G448" s="5">
        <v>453</v>
      </c>
      <c r="H448" s="5">
        <v>10.08</v>
      </c>
      <c r="I448" s="5">
        <v>618</v>
      </c>
      <c r="J448" s="5">
        <v>495</v>
      </c>
      <c r="K448" s="5">
        <v>179</v>
      </c>
      <c r="L448" s="5">
        <v>116</v>
      </c>
      <c r="M448" s="5">
        <v>81</v>
      </c>
      <c r="N448" s="5">
        <v>73</v>
      </c>
      <c r="O448" s="5">
        <v>49</v>
      </c>
      <c r="P448" s="5">
        <v>29.9</v>
      </c>
      <c r="Q448" s="5">
        <v>20.2</v>
      </c>
      <c r="R448" s="5">
        <v>182</v>
      </c>
      <c r="S448" s="5">
        <v>168</v>
      </c>
    </row>
    <row r="449" spans="1:19" x14ac:dyDescent="0.25">
      <c r="A449" s="5" t="s">
        <v>1216</v>
      </c>
      <c r="B449" s="5" t="s">
        <v>1217</v>
      </c>
      <c r="F449" s="5">
        <v>0</v>
      </c>
      <c r="G449" s="5">
        <v>375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1218</v>
      </c>
      <c r="B450" s="5" t="s">
        <v>1219</v>
      </c>
      <c r="F450" s="5">
        <v>0</v>
      </c>
      <c r="G450" s="5">
        <v>384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1220</v>
      </c>
      <c r="B451" s="5" t="s">
        <v>1221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x14ac:dyDescent="0.25">
      <c r="A452" s="5" t="s">
        <v>1222</v>
      </c>
      <c r="B452" s="5" t="s">
        <v>1223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1224</v>
      </c>
      <c r="B453" s="5" t="s">
        <v>1225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91</v>
      </c>
      <c r="B454" s="5" t="s">
        <v>1226</v>
      </c>
      <c r="C454" s="63">
        <v>44636.976585648146</v>
      </c>
      <c r="D454" s="63">
        <v>44636.997407407405</v>
      </c>
      <c r="E454" s="5" t="s">
        <v>401</v>
      </c>
      <c r="F454" s="5">
        <v>354</v>
      </c>
      <c r="G454" s="5">
        <v>0</v>
      </c>
      <c r="H454" s="5">
        <v>10.130000000000001</v>
      </c>
      <c r="I454" s="5">
        <v>464</v>
      </c>
      <c r="J454" s="5">
        <v>763</v>
      </c>
      <c r="K454" s="5">
        <v>197</v>
      </c>
      <c r="L454" s="5">
        <v>122</v>
      </c>
      <c r="M454" s="5">
        <v>76</v>
      </c>
      <c r="N454" s="5">
        <v>97</v>
      </c>
      <c r="O454" s="5">
        <v>53</v>
      </c>
      <c r="P454" s="5">
        <v>34.9</v>
      </c>
      <c r="Q454" s="5">
        <v>20.3</v>
      </c>
      <c r="R454" s="5">
        <v>0</v>
      </c>
      <c r="S454" s="5">
        <v>0</v>
      </c>
    </row>
    <row r="455" spans="1:19" x14ac:dyDescent="0.25">
      <c r="A455" s="5" t="s">
        <v>1227</v>
      </c>
      <c r="B455" s="5" t="s">
        <v>1228</v>
      </c>
      <c r="F455" s="5">
        <v>0</v>
      </c>
      <c r="G455" s="5">
        <v>514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</row>
    <row r="456" spans="1:19" x14ac:dyDescent="0.25">
      <c r="A456" s="5" t="s">
        <v>1229</v>
      </c>
      <c r="B456" s="5" t="s">
        <v>1230</v>
      </c>
      <c r="F456" s="5">
        <v>0</v>
      </c>
      <c r="G456" s="5">
        <v>410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</row>
    <row r="457" spans="1:19" x14ac:dyDescent="0.25">
      <c r="A457" s="5" t="s">
        <v>57</v>
      </c>
      <c r="B457" s="5" t="s">
        <v>1231</v>
      </c>
      <c r="C457" s="63">
        <v>44637.408136574071</v>
      </c>
      <c r="D457" s="63">
        <v>44637.42895833333</v>
      </c>
      <c r="E457" s="5" t="s">
        <v>401</v>
      </c>
      <c r="F457" s="5">
        <v>450</v>
      </c>
      <c r="G457" s="5">
        <v>449</v>
      </c>
      <c r="H457" s="5">
        <v>11.64</v>
      </c>
      <c r="I457" s="5">
        <v>629</v>
      </c>
      <c r="J457" s="5">
        <v>339</v>
      </c>
      <c r="K457" s="5">
        <v>250</v>
      </c>
      <c r="L457" s="5">
        <v>93</v>
      </c>
      <c r="M457" s="5">
        <v>78</v>
      </c>
      <c r="N457" s="5">
        <v>59</v>
      </c>
      <c r="O457" s="5">
        <v>57</v>
      </c>
      <c r="P457" s="5">
        <v>26.1</v>
      </c>
      <c r="Q457" s="5">
        <v>23.3</v>
      </c>
      <c r="R457" s="5">
        <v>0</v>
      </c>
      <c r="S457" s="5">
        <v>0</v>
      </c>
    </row>
    <row r="458" spans="1:19" x14ac:dyDescent="0.25">
      <c r="A458" s="5" t="s">
        <v>1232</v>
      </c>
      <c r="B458" s="5" t="s">
        <v>1233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</row>
    <row r="459" spans="1:19" x14ac:dyDescent="0.25">
      <c r="A459" s="5" t="s">
        <v>1234</v>
      </c>
      <c r="B459" s="5" t="s">
        <v>1235</v>
      </c>
      <c r="F459" s="5">
        <v>0</v>
      </c>
      <c r="G459" s="5">
        <v>437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1236</v>
      </c>
      <c r="B460" s="5" t="s">
        <v>1237</v>
      </c>
      <c r="F460" s="5">
        <v>0</v>
      </c>
      <c r="G460" s="5">
        <v>557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1238</v>
      </c>
      <c r="B461" s="5" t="s">
        <v>1239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1240</v>
      </c>
      <c r="B462" s="5" t="s">
        <v>1241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</row>
    <row r="463" spans="1:19" x14ac:dyDescent="0.25">
      <c r="A463" s="5" t="s">
        <v>1242</v>
      </c>
      <c r="B463" s="5" t="s">
        <v>1243</v>
      </c>
      <c r="F463" s="5">
        <v>0</v>
      </c>
      <c r="G463" s="5">
        <v>247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1244</v>
      </c>
      <c r="B464" s="5" t="s">
        <v>1245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</row>
    <row r="465" spans="1:19" x14ac:dyDescent="0.25">
      <c r="A465" s="5" t="s">
        <v>1246</v>
      </c>
      <c r="B465" s="5" t="s">
        <v>1247</v>
      </c>
      <c r="F465" s="5">
        <v>0</v>
      </c>
      <c r="G465" s="5">
        <v>239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1248</v>
      </c>
      <c r="B466" s="5" t="s">
        <v>1249</v>
      </c>
      <c r="F466" s="5">
        <v>0</v>
      </c>
      <c r="G466" s="5">
        <v>443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1250</v>
      </c>
      <c r="B467" s="5" t="s">
        <v>1251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1252</v>
      </c>
      <c r="B468" s="5" t="s">
        <v>1253</v>
      </c>
      <c r="F468" s="5">
        <v>0</v>
      </c>
      <c r="G468" s="5">
        <v>378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</row>
    <row r="469" spans="1:19" x14ac:dyDescent="0.25">
      <c r="A469" s="5" t="s">
        <v>1254</v>
      </c>
      <c r="B469" s="5" t="s">
        <v>1255</v>
      </c>
      <c r="F469" s="5">
        <v>0</v>
      </c>
      <c r="G469" s="5">
        <v>472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1256</v>
      </c>
      <c r="B470" s="5" t="s">
        <v>1257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1258</v>
      </c>
      <c r="B471" s="5" t="s">
        <v>1259</v>
      </c>
      <c r="F471" s="5">
        <v>0</v>
      </c>
      <c r="G471" s="5">
        <v>466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1260</v>
      </c>
      <c r="B472" s="5" t="s">
        <v>1261</v>
      </c>
      <c r="F472" s="5">
        <v>0</v>
      </c>
      <c r="G472" s="5">
        <v>387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1262</v>
      </c>
      <c r="B473" s="5" t="s">
        <v>1263</v>
      </c>
      <c r="F473" s="5">
        <v>0</v>
      </c>
      <c r="G473" s="5">
        <v>258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1264</v>
      </c>
      <c r="B474" s="5" t="s">
        <v>1265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220</v>
      </c>
      <c r="B475" s="5" t="s">
        <v>1266</v>
      </c>
      <c r="F475" s="5">
        <v>0</v>
      </c>
      <c r="G475" s="5">
        <v>332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</row>
    <row r="476" spans="1:19" x14ac:dyDescent="0.25">
      <c r="A476" s="5" t="s">
        <v>1267</v>
      </c>
      <c r="B476" s="5" t="s">
        <v>1268</v>
      </c>
      <c r="F476" s="5">
        <v>0</v>
      </c>
      <c r="G476" s="5">
        <v>572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1269</v>
      </c>
      <c r="B477" s="5" t="s">
        <v>1270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</row>
    <row r="478" spans="1:19" x14ac:dyDescent="0.25">
      <c r="A478" s="5" t="s">
        <v>280</v>
      </c>
      <c r="B478" s="5" t="s">
        <v>1271</v>
      </c>
      <c r="F478" s="5">
        <v>0</v>
      </c>
      <c r="G478" s="5">
        <v>439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1272</v>
      </c>
      <c r="B479" s="5" t="s">
        <v>1273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1274</v>
      </c>
      <c r="B480" s="5" t="s">
        <v>1275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</row>
    <row r="481" spans="1:19" x14ac:dyDescent="0.25">
      <c r="A481" s="5" t="s">
        <v>1276</v>
      </c>
      <c r="B481" s="5" t="s">
        <v>1277</v>
      </c>
      <c r="F481" s="5">
        <v>0</v>
      </c>
      <c r="G481" s="5">
        <v>409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1278</v>
      </c>
      <c r="B482" s="5" t="s">
        <v>1279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</row>
    <row r="483" spans="1:19" x14ac:dyDescent="0.25">
      <c r="A483" s="5" t="s">
        <v>1280</v>
      </c>
      <c r="B483" s="5" t="s">
        <v>1281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1282</v>
      </c>
      <c r="B484" s="5" t="s">
        <v>1283</v>
      </c>
      <c r="F484" s="5">
        <v>0</v>
      </c>
      <c r="G484" s="5">
        <v>402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1284</v>
      </c>
      <c r="B485" s="5" t="s">
        <v>1285</v>
      </c>
      <c r="F485" s="5">
        <v>0</v>
      </c>
      <c r="G485" s="5">
        <v>325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1286</v>
      </c>
      <c r="B486" s="5" t="s">
        <v>1287</v>
      </c>
      <c r="F486" s="5">
        <v>0</v>
      </c>
      <c r="G486" s="5">
        <v>287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1288</v>
      </c>
      <c r="B487" s="5" t="s">
        <v>1289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</row>
    <row r="488" spans="1:19" x14ac:dyDescent="0.25">
      <c r="A488" s="5" t="s">
        <v>1290</v>
      </c>
      <c r="B488" s="5" t="s">
        <v>1291</v>
      </c>
      <c r="F488" s="5">
        <v>0</v>
      </c>
      <c r="G488" s="5">
        <v>521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</row>
    <row r="489" spans="1:19" x14ac:dyDescent="0.25">
      <c r="A489" s="5" t="s">
        <v>328</v>
      </c>
      <c r="B489" s="5" t="s">
        <v>1292</v>
      </c>
      <c r="C489" s="63">
        <v>44637.515833333331</v>
      </c>
      <c r="D489" s="63">
        <v>44637.536678240744</v>
      </c>
      <c r="E489" s="5" t="s">
        <v>401</v>
      </c>
      <c r="F489" s="5">
        <v>605</v>
      </c>
      <c r="G489" s="5">
        <v>0</v>
      </c>
      <c r="H489" s="5">
        <v>12.95</v>
      </c>
      <c r="I489" s="5">
        <v>864</v>
      </c>
      <c r="J489" s="5">
        <v>456</v>
      </c>
      <c r="K489" s="5">
        <v>336</v>
      </c>
      <c r="L489" s="5">
        <v>105</v>
      </c>
      <c r="M489" s="5">
        <v>68</v>
      </c>
      <c r="N489" s="5">
        <v>82</v>
      </c>
      <c r="O489" s="5">
        <v>72</v>
      </c>
      <c r="P489" s="5">
        <v>29</v>
      </c>
      <c r="Q489" s="5">
        <v>25.9</v>
      </c>
      <c r="R489" s="5">
        <v>0</v>
      </c>
      <c r="S489" s="5">
        <v>0</v>
      </c>
    </row>
    <row r="490" spans="1:19" x14ac:dyDescent="0.25">
      <c r="A490" s="5" t="s">
        <v>1293</v>
      </c>
      <c r="B490" s="5" t="s">
        <v>1294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326</v>
      </c>
      <c r="B491" s="5" t="s">
        <v>1295</v>
      </c>
      <c r="C491" s="63">
        <v>44637.847858796296</v>
      </c>
      <c r="D491" s="63">
        <v>44637.868680555555</v>
      </c>
      <c r="E491" s="5" t="s">
        <v>401</v>
      </c>
      <c r="F491" s="5">
        <v>702</v>
      </c>
      <c r="G491" s="5">
        <v>752</v>
      </c>
      <c r="H491" s="5">
        <v>13.69</v>
      </c>
      <c r="I491" s="5">
        <v>477</v>
      </c>
      <c r="J491" s="5">
        <v>548</v>
      </c>
      <c r="K491" s="5">
        <v>390</v>
      </c>
      <c r="L491" s="5">
        <v>112</v>
      </c>
      <c r="M491" s="5">
        <v>81</v>
      </c>
      <c r="N491" s="5">
        <v>92</v>
      </c>
      <c r="O491" s="5">
        <v>68</v>
      </c>
      <c r="P491" s="5">
        <v>31</v>
      </c>
      <c r="Q491" s="5">
        <v>27.4</v>
      </c>
      <c r="R491" s="5">
        <v>174</v>
      </c>
      <c r="S491" s="5">
        <v>159</v>
      </c>
    </row>
    <row r="492" spans="1:19" x14ac:dyDescent="0.25">
      <c r="A492" s="5" t="s">
        <v>1296</v>
      </c>
      <c r="B492" s="5" t="s">
        <v>1297</v>
      </c>
      <c r="F492" s="5">
        <v>0</v>
      </c>
      <c r="G492" s="5">
        <v>444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1298</v>
      </c>
      <c r="B493" s="5" t="s">
        <v>1299</v>
      </c>
      <c r="F493" s="5">
        <v>0</v>
      </c>
      <c r="G493" s="5">
        <v>265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</row>
    <row r="494" spans="1:19" x14ac:dyDescent="0.25">
      <c r="A494" s="5" t="s">
        <v>1300</v>
      </c>
      <c r="B494" s="5" t="s">
        <v>1301</v>
      </c>
      <c r="F494" s="5">
        <v>0</v>
      </c>
      <c r="G494" s="5">
        <v>360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</row>
    <row r="495" spans="1:19" x14ac:dyDescent="0.25">
      <c r="A495" s="5" t="s">
        <v>1302</v>
      </c>
      <c r="B495" s="5" t="s">
        <v>1303</v>
      </c>
      <c r="F495" s="5">
        <v>0</v>
      </c>
      <c r="G495" s="5">
        <v>285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1304</v>
      </c>
      <c r="B496" s="5" t="s">
        <v>1305</v>
      </c>
      <c r="F496" s="5">
        <v>0</v>
      </c>
      <c r="G496" s="5">
        <v>432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</row>
    <row r="497" spans="1:19" x14ac:dyDescent="0.25">
      <c r="A497" s="5" t="s">
        <v>1306</v>
      </c>
      <c r="B497" s="5" t="s">
        <v>1307</v>
      </c>
      <c r="F497" s="5">
        <v>0</v>
      </c>
      <c r="G497" s="5">
        <v>363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1308</v>
      </c>
      <c r="B498" s="5" t="s">
        <v>1309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1310</v>
      </c>
      <c r="B499" s="5" t="s">
        <v>1311</v>
      </c>
      <c r="F499" s="5">
        <v>0</v>
      </c>
      <c r="G499" s="5">
        <v>355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</row>
    <row r="500" spans="1:19" x14ac:dyDescent="0.25">
      <c r="A500" s="5" t="s">
        <v>1312</v>
      </c>
      <c r="B500" s="5" t="s">
        <v>1313</v>
      </c>
      <c r="F500" s="5">
        <v>0</v>
      </c>
      <c r="G500" s="5">
        <v>400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1314</v>
      </c>
      <c r="B501" s="5" t="s">
        <v>1315</v>
      </c>
      <c r="F501" s="5">
        <v>0</v>
      </c>
      <c r="G501" s="5">
        <v>411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1316</v>
      </c>
      <c r="B502" s="5" t="s">
        <v>1317</v>
      </c>
      <c r="F502" s="5">
        <v>0</v>
      </c>
      <c r="G502" s="5">
        <v>487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105</v>
      </c>
      <c r="B503" s="5" t="s">
        <v>1318</v>
      </c>
      <c r="C503" s="63">
        <v>44637.940462962964</v>
      </c>
      <c r="D503" s="63">
        <v>44637.961284722223</v>
      </c>
      <c r="E503" s="5" t="s">
        <v>401</v>
      </c>
      <c r="F503" s="5">
        <v>525</v>
      </c>
      <c r="G503" s="5">
        <v>0</v>
      </c>
      <c r="H503" s="5">
        <v>12.25</v>
      </c>
      <c r="I503" s="5">
        <v>590</v>
      </c>
      <c r="J503" s="5">
        <v>467</v>
      </c>
      <c r="K503" s="5">
        <v>291</v>
      </c>
      <c r="L503" s="5">
        <v>117</v>
      </c>
      <c r="M503" s="5">
        <v>82</v>
      </c>
      <c r="N503" s="5">
        <v>76</v>
      </c>
      <c r="O503" s="5">
        <v>58</v>
      </c>
      <c r="P503" s="5">
        <v>29.3</v>
      </c>
      <c r="Q503" s="5">
        <v>24.5</v>
      </c>
      <c r="R503" s="5">
        <v>181</v>
      </c>
      <c r="S503" s="5">
        <v>164</v>
      </c>
    </row>
    <row r="504" spans="1:19" x14ac:dyDescent="0.25">
      <c r="A504" s="5" t="s">
        <v>210</v>
      </c>
      <c r="B504" s="5" t="s">
        <v>1319</v>
      </c>
      <c r="F504" s="5">
        <v>0</v>
      </c>
      <c r="G504" s="5">
        <v>583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1320</v>
      </c>
      <c r="B505" s="13" t="s">
        <v>1321</v>
      </c>
      <c r="F505" s="5">
        <v>0</v>
      </c>
      <c r="G505" s="5">
        <v>464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131</v>
      </c>
      <c r="B506" s="5" t="s">
        <v>1322</v>
      </c>
      <c r="C506" s="63">
        <v>44638.133206018516</v>
      </c>
      <c r="D506" s="63">
        <v>44638.154027777775</v>
      </c>
      <c r="E506" s="5" t="s">
        <v>401</v>
      </c>
      <c r="F506" s="5">
        <v>442</v>
      </c>
      <c r="G506" s="5">
        <v>521</v>
      </c>
      <c r="H506" s="5">
        <v>11.4</v>
      </c>
      <c r="I506" s="5">
        <v>484</v>
      </c>
      <c r="J506" s="5">
        <v>585</v>
      </c>
      <c r="K506" s="5">
        <v>246</v>
      </c>
      <c r="L506" s="5">
        <v>122</v>
      </c>
      <c r="M506" s="5">
        <v>81</v>
      </c>
      <c r="N506" s="5">
        <v>100</v>
      </c>
      <c r="O506" s="5">
        <v>57</v>
      </c>
      <c r="P506" s="5">
        <v>31.8</v>
      </c>
      <c r="Q506" s="5">
        <v>22.8</v>
      </c>
      <c r="R506" s="5">
        <v>179</v>
      </c>
      <c r="S506" s="5">
        <v>160</v>
      </c>
    </row>
    <row r="507" spans="1:19" x14ac:dyDescent="0.25">
      <c r="A507" s="5" t="s">
        <v>177</v>
      </c>
      <c r="B507" s="5" t="s">
        <v>1323</v>
      </c>
      <c r="C507" s="63">
        <v>44637.957939814813</v>
      </c>
      <c r="D507" s="63">
        <v>44637.978761574072</v>
      </c>
      <c r="E507" s="5" t="s">
        <v>401</v>
      </c>
      <c r="F507" s="5">
        <v>374</v>
      </c>
      <c r="G507" s="5">
        <v>0</v>
      </c>
      <c r="H507" s="5">
        <v>10.72</v>
      </c>
      <c r="I507" s="5">
        <v>594</v>
      </c>
      <c r="J507" s="5">
        <v>384</v>
      </c>
      <c r="K507" s="5">
        <v>208</v>
      </c>
      <c r="L507" s="5">
        <v>115</v>
      </c>
      <c r="M507" s="5">
        <v>78</v>
      </c>
      <c r="N507" s="5">
        <v>75</v>
      </c>
      <c r="O507" s="5">
        <v>53</v>
      </c>
      <c r="P507" s="5">
        <v>27.3</v>
      </c>
      <c r="Q507" s="5">
        <v>21.4</v>
      </c>
      <c r="R507" s="5">
        <v>182</v>
      </c>
      <c r="S507" s="5">
        <v>167</v>
      </c>
    </row>
    <row r="508" spans="1:19" x14ac:dyDescent="0.25">
      <c r="A508" s="5" t="s">
        <v>1324</v>
      </c>
      <c r="B508" s="5" t="s">
        <v>1325</v>
      </c>
      <c r="F508" s="5">
        <v>0</v>
      </c>
      <c r="G508" s="5">
        <v>357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1326</v>
      </c>
      <c r="B509" s="5" t="s">
        <v>1327</v>
      </c>
      <c r="F509" s="5">
        <v>0</v>
      </c>
      <c r="G509" s="5">
        <v>335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</row>
    <row r="510" spans="1:19" x14ac:dyDescent="0.25">
      <c r="A510" s="5" t="s">
        <v>1328</v>
      </c>
      <c r="B510" s="5" t="s">
        <v>1329</v>
      </c>
      <c r="F510" s="5">
        <v>0</v>
      </c>
      <c r="G510" s="5">
        <v>213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1330</v>
      </c>
      <c r="B511" s="5" t="s">
        <v>1331</v>
      </c>
      <c r="F511" s="5">
        <v>0</v>
      </c>
      <c r="G511" s="5">
        <v>265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</row>
    <row r="512" spans="1:19" x14ac:dyDescent="0.25">
      <c r="A512" s="5" t="s">
        <v>1332</v>
      </c>
      <c r="B512" s="5" t="s">
        <v>1333</v>
      </c>
      <c r="F512" s="5">
        <v>0</v>
      </c>
      <c r="G512" s="5">
        <v>443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x14ac:dyDescent="0.25">
      <c r="A513" s="5" t="s">
        <v>1334</v>
      </c>
      <c r="B513" s="5" t="s">
        <v>1335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1336</v>
      </c>
      <c r="B514" s="5" t="s">
        <v>1337</v>
      </c>
      <c r="F514" s="5">
        <v>0</v>
      </c>
      <c r="G514" s="5">
        <v>529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</row>
    <row r="515" spans="1:19" x14ac:dyDescent="0.25">
      <c r="A515" s="5" t="s">
        <v>1338</v>
      </c>
      <c r="B515" s="5" t="s">
        <v>1339</v>
      </c>
      <c r="F515" s="5">
        <v>0</v>
      </c>
      <c r="G515" s="5">
        <v>336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1340</v>
      </c>
      <c r="B516" s="5" t="s">
        <v>1341</v>
      </c>
      <c r="F516" s="5">
        <v>0</v>
      </c>
      <c r="G516" s="5">
        <v>458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1342</v>
      </c>
      <c r="B517" s="5" t="s">
        <v>1343</v>
      </c>
      <c r="F517" s="5">
        <v>0</v>
      </c>
      <c r="G517" s="5">
        <v>489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x14ac:dyDescent="0.25">
      <c r="A518" s="5" t="s">
        <v>1344</v>
      </c>
      <c r="B518" s="5" t="s">
        <v>1345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129</v>
      </c>
      <c r="B519" s="5" t="s">
        <v>1346</v>
      </c>
      <c r="C519" s="63">
        <v>44637.911666666667</v>
      </c>
      <c r="D519" s="63">
        <v>44637.932488425926</v>
      </c>
      <c r="E519" s="5" t="s">
        <v>401</v>
      </c>
      <c r="F519" s="5">
        <v>332</v>
      </c>
      <c r="G519" s="5">
        <v>0</v>
      </c>
      <c r="H519" s="5">
        <v>10.34</v>
      </c>
      <c r="I519" s="5">
        <v>425</v>
      </c>
      <c r="J519" s="5">
        <v>274</v>
      </c>
      <c r="K519" s="5">
        <v>185</v>
      </c>
      <c r="L519" s="5">
        <v>107</v>
      </c>
      <c r="M519" s="5">
        <v>79</v>
      </c>
      <c r="N519" s="5">
        <v>69</v>
      </c>
      <c r="O519" s="5">
        <v>51</v>
      </c>
      <c r="P519" s="5">
        <v>24.1</v>
      </c>
      <c r="Q519" s="5">
        <v>20.7</v>
      </c>
      <c r="R519" s="5">
        <v>0</v>
      </c>
      <c r="S519" s="5">
        <v>0</v>
      </c>
    </row>
    <row r="520" spans="1:19" x14ac:dyDescent="0.25">
      <c r="A520" s="5" t="s">
        <v>1347</v>
      </c>
      <c r="B520" s="5" t="s">
        <v>1348</v>
      </c>
      <c r="F520" s="5">
        <v>0</v>
      </c>
      <c r="G520" s="5">
        <v>258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1349</v>
      </c>
      <c r="B521" s="5" t="s">
        <v>1350</v>
      </c>
      <c r="F521" s="5">
        <v>0</v>
      </c>
      <c r="G521" s="5">
        <v>360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1351</v>
      </c>
      <c r="B522" s="5" t="s">
        <v>1352</v>
      </c>
      <c r="F522" s="5">
        <v>0</v>
      </c>
      <c r="G522" s="5">
        <v>406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</row>
    <row r="523" spans="1:19" x14ac:dyDescent="0.25">
      <c r="A523" s="5" t="s">
        <v>1353</v>
      </c>
      <c r="B523" s="5" t="s">
        <v>1354</v>
      </c>
      <c r="F523" s="5">
        <v>0</v>
      </c>
      <c r="G523" s="5">
        <v>347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1355</v>
      </c>
      <c r="B524" s="5" t="s">
        <v>1356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x14ac:dyDescent="0.25">
      <c r="A525" s="5" t="s">
        <v>1357</v>
      </c>
      <c r="B525" s="5" t="s">
        <v>1358</v>
      </c>
      <c r="F525" s="5">
        <v>0</v>
      </c>
      <c r="G525" s="5">
        <v>377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</row>
    <row r="526" spans="1:19" x14ac:dyDescent="0.25">
      <c r="A526" s="5" t="s">
        <v>193</v>
      </c>
      <c r="B526" s="5" t="s">
        <v>1359</v>
      </c>
      <c r="C526" s="63">
        <v>44637.485821759263</v>
      </c>
      <c r="D526" s="63">
        <v>44637.506643518522</v>
      </c>
      <c r="E526" s="5" t="s">
        <v>401</v>
      </c>
      <c r="F526" s="5">
        <v>723</v>
      </c>
      <c r="G526" s="5">
        <v>0</v>
      </c>
      <c r="H526" s="5">
        <v>13.77</v>
      </c>
      <c r="I526" s="5">
        <v>1053</v>
      </c>
      <c r="J526" s="5">
        <v>643</v>
      </c>
      <c r="K526" s="5">
        <v>402</v>
      </c>
      <c r="L526" s="5">
        <v>117</v>
      </c>
      <c r="M526" s="5">
        <v>56</v>
      </c>
      <c r="N526" s="5">
        <v>100</v>
      </c>
      <c r="O526" s="5">
        <v>94</v>
      </c>
      <c r="P526" s="5">
        <v>32.799999999999997</v>
      </c>
      <c r="Q526" s="5">
        <v>27.5</v>
      </c>
      <c r="R526" s="5">
        <v>0</v>
      </c>
      <c r="S526" s="5">
        <v>0</v>
      </c>
    </row>
    <row r="527" spans="1:19" x14ac:dyDescent="0.25">
      <c r="A527" s="5" t="s">
        <v>1360</v>
      </c>
      <c r="B527" s="5" t="s">
        <v>1361</v>
      </c>
      <c r="F527" s="5">
        <v>0</v>
      </c>
      <c r="G527" s="5">
        <v>462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</row>
    <row r="528" spans="1:19" x14ac:dyDescent="0.25">
      <c r="A528" s="5" t="s">
        <v>1362</v>
      </c>
      <c r="B528" s="5" t="s">
        <v>1363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1364</v>
      </c>
      <c r="B529" s="5" t="s">
        <v>1365</v>
      </c>
      <c r="F529" s="5">
        <v>0</v>
      </c>
      <c r="G529" s="5">
        <v>386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</row>
    <row r="530" spans="1:19" x14ac:dyDescent="0.25">
      <c r="A530" s="5" t="s">
        <v>1366</v>
      </c>
      <c r="B530" s="5" t="s">
        <v>1367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</row>
    <row r="531" spans="1:19" x14ac:dyDescent="0.25">
      <c r="A531" s="5" t="s">
        <v>1368</v>
      </c>
      <c r="B531" s="5" t="s">
        <v>1369</v>
      </c>
      <c r="F531" s="5">
        <v>0</v>
      </c>
      <c r="G531" s="5">
        <v>417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288</v>
      </c>
      <c r="B532" s="5" t="s">
        <v>1370</v>
      </c>
      <c r="C532" s="63">
        <v>44636.806319444448</v>
      </c>
      <c r="D532" s="63">
        <v>44636.82712962963</v>
      </c>
      <c r="E532" s="5" t="s">
        <v>401</v>
      </c>
      <c r="F532" s="5">
        <v>521</v>
      </c>
      <c r="G532" s="5">
        <v>0</v>
      </c>
      <c r="H532" s="5">
        <v>12.29</v>
      </c>
      <c r="I532" s="5">
        <v>510</v>
      </c>
      <c r="J532" s="5">
        <v>344</v>
      </c>
      <c r="K532" s="5">
        <v>290</v>
      </c>
      <c r="L532" s="5">
        <v>88</v>
      </c>
      <c r="M532" s="5">
        <v>81</v>
      </c>
      <c r="N532" s="5">
        <v>61</v>
      </c>
      <c r="O532" s="5">
        <v>59</v>
      </c>
      <c r="P532" s="5">
        <v>26.2</v>
      </c>
      <c r="Q532" s="5">
        <v>24.6</v>
      </c>
      <c r="R532" s="5">
        <v>166</v>
      </c>
      <c r="S532" s="5">
        <v>157</v>
      </c>
    </row>
    <row r="533" spans="1:19" x14ac:dyDescent="0.25">
      <c r="A533" s="5" t="s">
        <v>1371</v>
      </c>
      <c r="B533" s="5" t="s">
        <v>1372</v>
      </c>
      <c r="F533" s="5">
        <v>0</v>
      </c>
      <c r="G533" s="5">
        <v>341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179</v>
      </c>
      <c r="B534" s="5" t="s">
        <v>1373</v>
      </c>
      <c r="C534" s="63">
        <v>44638.440104166664</v>
      </c>
      <c r="D534" s="63">
        <v>44638.460914351854</v>
      </c>
      <c r="E534" s="5" t="s">
        <v>401</v>
      </c>
      <c r="F534" s="5">
        <v>342</v>
      </c>
      <c r="G534" s="5">
        <v>411</v>
      </c>
      <c r="H534" s="5">
        <v>10.4</v>
      </c>
      <c r="I534" s="5">
        <v>473</v>
      </c>
      <c r="J534" s="5">
        <v>388</v>
      </c>
      <c r="K534" s="5">
        <v>190</v>
      </c>
      <c r="L534" s="5">
        <v>105</v>
      </c>
      <c r="M534" s="5">
        <v>74</v>
      </c>
      <c r="N534" s="5">
        <v>77</v>
      </c>
      <c r="O534" s="5">
        <v>54</v>
      </c>
      <c r="P534" s="5">
        <v>27.4</v>
      </c>
      <c r="Q534" s="5">
        <v>20.8</v>
      </c>
      <c r="R534" s="5">
        <v>0</v>
      </c>
      <c r="S534" s="5">
        <v>0</v>
      </c>
    </row>
    <row r="535" spans="1:19" x14ac:dyDescent="0.25">
      <c r="A535" s="5" t="s">
        <v>1374</v>
      </c>
      <c r="B535" s="5" t="s">
        <v>1375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x14ac:dyDescent="0.25">
      <c r="A536" s="5" t="s">
        <v>1376</v>
      </c>
      <c r="B536" s="5" t="s">
        <v>1377</v>
      </c>
      <c r="F536" s="5">
        <v>0</v>
      </c>
      <c r="G536" s="5">
        <v>364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1378</v>
      </c>
      <c r="B537" s="5" t="s">
        <v>1379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1380</v>
      </c>
      <c r="B538" s="5" t="s">
        <v>1381</v>
      </c>
      <c r="F538" s="5">
        <v>0</v>
      </c>
      <c r="G538" s="5">
        <v>242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109</v>
      </c>
      <c r="B539" s="5" t="s">
        <v>1382</v>
      </c>
      <c r="C539" s="63">
        <v>44638.049837962964</v>
      </c>
      <c r="D539" s="63">
        <v>44638.070694444446</v>
      </c>
      <c r="E539" s="5" t="s">
        <v>401</v>
      </c>
      <c r="F539" s="5">
        <v>296</v>
      </c>
      <c r="G539" s="5">
        <v>0</v>
      </c>
      <c r="H539" s="5">
        <v>9.76</v>
      </c>
      <c r="I539" s="5">
        <v>0</v>
      </c>
      <c r="J539" s="5">
        <v>517</v>
      </c>
      <c r="K539" s="5">
        <v>165</v>
      </c>
      <c r="L539" s="5">
        <v>122</v>
      </c>
      <c r="M539" s="5">
        <v>86</v>
      </c>
      <c r="N539" s="5">
        <v>82</v>
      </c>
      <c r="O539" s="5">
        <v>50</v>
      </c>
      <c r="P539" s="5">
        <v>30.4</v>
      </c>
      <c r="Q539" s="5">
        <v>19.5</v>
      </c>
      <c r="R539" s="5">
        <v>173</v>
      </c>
      <c r="S539" s="5">
        <v>158</v>
      </c>
    </row>
    <row r="540" spans="1:19" x14ac:dyDescent="0.25">
      <c r="A540" s="5" t="s">
        <v>1383</v>
      </c>
      <c r="B540" s="5" t="s">
        <v>1384</v>
      </c>
      <c r="F540" s="5">
        <v>0</v>
      </c>
      <c r="G540" s="5">
        <v>419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</row>
    <row r="541" spans="1:19" x14ac:dyDescent="0.25">
      <c r="A541" s="5" t="s">
        <v>330</v>
      </c>
      <c r="B541" s="5" t="s">
        <v>1385</v>
      </c>
      <c r="C541" s="63">
        <v>44636.914247685185</v>
      </c>
      <c r="D541" s="63">
        <v>44636.935069444444</v>
      </c>
      <c r="E541" s="5" t="s">
        <v>401</v>
      </c>
      <c r="F541" s="5">
        <v>639</v>
      </c>
      <c r="G541" s="5">
        <v>726</v>
      </c>
      <c r="H541" s="5">
        <v>13.22</v>
      </c>
      <c r="I541" s="5">
        <v>695</v>
      </c>
      <c r="J541" s="5">
        <v>548</v>
      </c>
      <c r="K541" s="5">
        <v>355</v>
      </c>
      <c r="L541" s="5">
        <v>105</v>
      </c>
      <c r="M541" s="5">
        <v>78</v>
      </c>
      <c r="N541" s="5">
        <v>81</v>
      </c>
      <c r="O541" s="5">
        <v>66</v>
      </c>
      <c r="P541" s="5">
        <v>31</v>
      </c>
      <c r="Q541" s="5">
        <v>26.4</v>
      </c>
      <c r="R541" s="5">
        <v>188</v>
      </c>
      <c r="S541" s="5">
        <v>168</v>
      </c>
    </row>
    <row r="542" spans="1:19" x14ac:dyDescent="0.25">
      <c r="A542" s="5" t="s">
        <v>1386</v>
      </c>
      <c r="B542" s="5" t="s">
        <v>1387</v>
      </c>
      <c r="F542" s="5">
        <v>0</v>
      </c>
      <c r="G542" s="5">
        <v>237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</row>
    <row r="543" spans="1:19" x14ac:dyDescent="0.25">
      <c r="A543" s="5" t="s">
        <v>1388</v>
      </c>
      <c r="B543" s="5" t="s">
        <v>1389</v>
      </c>
      <c r="F543" s="5">
        <v>0</v>
      </c>
      <c r="G543" s="5">
        <v>512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</row>
    <row r="544" spans="1:19" x14ac:dyDescent="0.25">
      <c r="A544" s="5" t="s">
        <v>1390</v>
      </c>
      <c r="B544" s="5" t="s">
        <v>1391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278</v>
      </c>
      <c r="B545" s="5" t="s">
        <v>1392</v>
      </c>
      <c r="C545" s="63">
        <v>44637.689074074071</v>
      </c>
      <c r="D545" s="63">
        <v>44637.70989583333</v>
      </c>
      <c r="E545" s="5" t="s">
        <v>401</v>
      </c>
      <c r="F545" s="5">
        <v>617</v>
      </c>
      <c r="G545" s="5">
        <v>611</v>
      </c>
      <c r="H545" s="5">
        <v>12.66</v>
      </c>
      <c r="I545" s="5">
        <v>520</v>
      </c>
      <c r="J545" s="5">
        <v>796</v>
      </c>
      <c r="K545" s="5">
        <v>343</v>
      </c>
      <c r="L545" s="5">
        <v>126</v>
      </c>
      <c r="M545" s="5">
        <v>77</v>
      </c>
      <c r="N545" s="5">
        <v>90</v>
      </c>
      <c r="O545" s="5">
        <v>65</v>
      </c>
      <c r="P545" s="5">
        <v>35.4</v>
      </c>
      <c r="Q545" s="5">
        <v>25.3</v>
      </c>
      <c r="R545" s="5">
        <v>171</v>
      </c>
      <c r="S545" s="5">
        <v>157</v>
      </c>
    </row>
    <row r="546" spans="1:19" x14ac:dyDescent="0.25">
      <c r="A546" s="5" t="s">
        <v>322</v>
      </c>
      <c r="B546" s="5" t="s">
        <v>1393</v>
      </c>
      <c r="C546" s="63">
        <v>44637.054803240739</v>
      </c>
      <c r="D546" s="63">
        <v>44637.075613425928</v>
      </c>
      <c r="E546" s="5" t="s">
        <v>401</v>
      </c>
      <c r="F546" s="5">
        <v>325</v>
      </c>
      <c r="G546" s="5">
        <v>0</v>
      </c>
      <c r="H546" s="5">
        <v>10.27</v>
      </c>
      <c r="I546" s="5">
        <v>0</v>
      </c>
      <c r="J546" s="5">
        <v>218</v>
      </c>
      <c r="K546" s="5">
        <v>180</v>
      </c>
      <c r="L546" s="5">
        <v>93</v>
      </c>
      <c r="M546" s="5">
        <v>81</v>
      </c>
      <c r="N546" s="5">
        <v>53</v>
      </c>
      <c r="O546" s="5">
        <v>49</v>
      </c>
      <c r="P546" s="5">
        <v>22.1</v>
      </c>
      <c r="Q546" s="5">
        <v>20.6</v>
      </c>
      <c r="R546" s="5">
        <v>173</v>
      </c>
      <c r="S546" s="5">
        <v>165</v>
      </c>
    </row>
    <row r="547" spans="1:19" x14ac:dyDescent="0.25">
      <c r="A547" s="5" t="s">
        <v>1394</v>
      </c>
      <c r="B547" s="5" t="s">
        <v>1395</v>
      </c>
      <c r="F547" s="5">
        <v>0</v>
      </c>
      <c r="G547" s="5">
        <v>384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1396</v>
      </c>
      <c r="B548" s="5" t="s">
        <v>1397</v>
      </c>
      <c r="F548" s="5">
        <v>0</v>
      </c>
      <c r="G548" s="5">
        <v>345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</row>
    <row r="549" spans="1:19" x14ac:dyDescent="0.25">
      <c r="A549" s="5" t="s">
        <v>1398</v>
      </c>
      <c r="B549" s="5" t="s">
        <v>1399</v>
      </c>
      <c r="C549" s="63">
        <v>44638.398761574077</v>
      </c>
      <c r="D549" s="63">
        <v>44638.419583333336</v>
      </c>
      <c r="E549" s="5" t="s">
        <v>401</v>
      </c>
      <c r="F549" s="5">
        <v>334</v>
      </c>
      <c r="G549" s="5">
        <v>0</v>
      </c>
      <c r="H549" s="5">
        <v>10.199999999999999</v>
      </c>
      <c r="I549" s="5">
        <v>429</v>
      </c>
      <c r="J549" s="5">
        <v>528</v>
      </c>
      <c r="K549" s="5">
        <v>186</v>
      </c>
      <c r="L549" s="5">
        <v>105</v>
      </c>
      <c r="M549" s="5">
        <v>78</v>
      </c>
      <c r="N549" s="5">
        <v>96</v>
      </c>
      <c r="O549" s="5">
        <v>52</v>
      </c>
      <c r="P549" s="5">
        <v>30.6</v>
      </c>
      <c r="Q549" s="5">
        <v>20.399999999999999</v>
      </c>
      <c r="R549" s="5">
        <v>166</v>
      </c>
      <c r="S549" s="5">
        <v>141</v>
      </c>
    </row>
    <row r="550" spans="1:19" x14ac:dyDescent="0.25">
      <c r="A550" s="5" t="s">
        <v>171</v>
      </c>
      <c r="B550" s="5" t="s">
        <v>1400</v>
      </c>
      <c r="C550" s="63">
        <v>44638.368657407409</v>
      </c>
      <c r="D550" s="63">
        <v>44638.389432870368</v>
      </c>
      <c r="E550" s="5" t="s">
        <v>401</v>
      </c>
      <c r="F550" s="5">
        <v>419</v>
      </c>
      <c r="G550" s="5">
        <v>422</v>
      </c>
      <c r="H550" s="5">
        <v>11.32</v>
      </c>
      <c r="I550" s="5">
        <v>566</v>
      </c>
      <c r="J550" s="5">
        <v>311</v>
      </c>
      <c r="K550" s="5">
        <v>232</v>
      </c>
      <c r="L550" s="5">
        <v>100</v>
      </c>
      <c r="M550" s="5">
        <v>82</v>
      </c>
      <c r="N550" s="5">
        <v>63</v>
      </c>
      <c r="O550" s="5">
        <v>51</v>
      </c>
      <c r="P550" s="5">
        <v>25.3</v>
      </c>
      <c r="Q550" s="5">
        <v>22.6</v>
      </c>
      <c r="R550" s="5">
        <v>0</v>
      </c>
      <c r="S550" s="5">
        <v>0</v>
      </c>
    </row>
    <row r="551" spans="1:19" x14ac:dyDescent="0.25">
      <c r="A551" s="5" t="s">
        <v>1401</v>
      </c>
      <c r="B551" s="5" t="s">
        <v>1402</v>
      </c>
      <c r="F551" s="5">
        <v>0</v>
      </c>
      <c r="G551" s="5">
        <v>426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</row>
    <row r="552" spans="1:19" x14ac:dyDescent="0.25">
      <c r="A552" s="5" t="s">
        <v>1403</v>
      </c>
      <c r="B552" s="5" t="s">
        <v>1404</v>
      </c>
      <c r="F552" s="5">
        <v>0</v>
      </c>
      <c r="G552" s="5">
        <v>340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</row>
    <row r="553" spans="1:19" x14ac:dyDescent="0.25">
      <c r="A553" s="5" t="s">
        <v>1405</v>
      </c>
      <c r="B553" s="5" t="s">
        <v>1406</v>
      </c>
      <c r="F553" s="5">
        <v>0</v>
      </c>
      <c r="G553" s="5">
        <v>544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x14ac:dyDescent="0.25">
      <c r="A554" s="5" t="s">
        <v>306</v>
      </c>
      <c r="B554" s="5" t="s">
        <v>1407</v>
      </c>
      <c r="C554" s="63">
        <v>44637.722581018519</v>
      </c>
      <c r="D554" s="63">
        <v>44637.743518518517</v>
      </c>
      <c r="E554" s="5" t="s">
        <v>401</v>
      </c>
      <c r="F554" s="5">
        <v>424</v>
      </c>
      <c r="G554" s="5">
        <v>449</v>
      </c>
      <c r="H554" s="5">
        <v>11.26</v>
      </c>
      <c r="I554" s="5">
        <v>582</v>
      </c>
      <c r="J554" s="5">
        <v>486</v>
      </c>
      <c r="K554" s="5">
        <v>236</v>
      </c>
      <c r="L554" s="5">
        <v>119</v>
      </c>
      <c r="M554" s="5">
        <v>80</v>
      </c>
      <c r="N554" s="5">
        <v>75</v>
      </c>
      <c r="O554" s="5">
        <v>55</v>
      </c>
      <c r="P554" s="5">
        <v>29.7</v>
      </c>
      <c r="Q554" s="5">
        <v>22.5</v>
      </c>
      <c r="R554" s="5">
        <v>0</v>
      </c>
      <c r="S554" s="5">
        <v>0</v>
      </c>
    </row>
    <row r="555" spans="1:19" x14ac:dyDescent="0.25">
      <c r="A555" s="5" t="s">
        <v>1408</v>
      </c>
      <c r="B555" s="5" t="s">
        <v>1409</v>
      </c>
      <c r="F555" s="5">
        <v>0</v>
      </c>
      <c r="G555" s="5">
        <v>410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1410</v>
      </c>
      <c r="B556" s="5" t="s">
        <v>1411</v>
      </c>
      <c r="F556" s="5">
        <v>0</v>
      </c>
      <c r="G556" s="5">
        <v>431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</row>
    <row r="557" spans="1:19" x14ac:dyDescent="0.25">
      <c r="A557" s="5" t="s">
        <v>1412</v>
      </c>
      <c r="B557" s="13" t="s">
        <v>1413</v>
      </c>
      <c r="F557" s="5">
        <v>0</v>
      </c>
      <c r="G557" s="5">
        <v>343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1414</v>
      </c>
      <c r="B558" s="5" t="s">
        <v>1415</v>
      </c>
      <c r="F558" s="5">
        <v>0</v>
      </c>
      <c r="G558" s="5">
        <v>257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316</v>
      </c>
      <c r="B559" s="5" t="s">
        <v>1416</v>
      </c>
      <c r="C559" s="63">
        <v>44637.40693287037</v>
      </c>
      <c r="D559" s="63">
        <v>44637.427743055552</v>
      </c>
      <c r="E559" s="5" t="s">
        <v>401</v>
      </c>
      <c r="F559" s="5">
        <v>773</v>
      </c>
      <c r="G559" s="5">
        <v>793</v>
      </c>
      <c r="H559" s="5">
        <v>14.16</v>
      </c>
      <c r="I559" s="5">
        <v>441</v>
      </c>
      <c r="J559" s="5">
        <v>590</v>
      </c>
      <c r="K559" s="5">
        <v>429</v>
      </c>
      <c r="L559" s="5">
        <v>115</v>
      </c>
      <c r="M559" s="5">
        <v>82</v>
      </c>
      <c r="N559" s="5">
        <v>95</v>
      </c>
      <c r="O559" s="5">
        <v>70</v>
      </c>
      <c r="P559" s="5">
        <v>31.8</v>
      </c>
      <c r="Q559" s="5">
        <v>28.3</v>
      </c>
      <c r="R559" s="5">
        <v>160</v>
      </c>
      <c r="S559" s="5">
        <v>148</v>
      </c>
    </row>
    <row r="560" spans="1:19" x14ac:dyDescent="0.25">
      <c r="A560" s="5" t="s">
        <v>1417</v>
      </c>
      <c r="B560" s="5" t="s">
        <v>1418</v>
      </c>
      <c r="F560" s="5">
        <v>0</v>
      </c>
      <c r="G560" s="5">
        <v>386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1419</v>
      </c>
      <c r="B561" s="5" t="s">
        <v>1420</v>
      </c>
      <c r="F561" s="5">
        <v>0</v>
      </c>
      <c r="G561" s="5">
        <v>308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1421</v>
      </c>
      <c r="B562" s="5" t="s">
        <v>1422</v>
      </c>
      <c r="F562" s="5">
        <v>0</v>
      </c>
      <c r="G562" s="5">
        <v>422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</row>
    <row r="563" spans="1:19" x14ac:dyDescent="0.25">
      <c r="A563" s="5" t="s">
        <v>1423</v>
      </c>
      <c r="B563" s="5" t="s">
        <v>1424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1425</v>
      </c>
      <c r="B564" s="5" t="s">
        <v>1426</v>
      </c>
      <c r="F564" s="5">
        <v>0</v>
      </c>
      <c r="G564" s="5">
        <v>376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</row>
    <row r="565" spans="1:19" x14ac:dyDescent="0.25">
      <c r="A565" s="5" t="s">
        <v>1427</v>
      </c>
      <c r="B565" s="5" t="s">
        <v>1428</v>
      </c>
      <c r="F565" s="5">
        <v>0</v>
      </c>
      <c r="G565" s="5">
        <v>251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1429</v>
      </c>
      <c r="B566" s="5" t="s">
        <v>1430</v>
      </c>
      <c r="F566" s="5">
        <v>0</v>
      </c>
      <c r="G566" s="5">
        <v>605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266</v>
      </c>
      <c r="B567" s="5" t="s">
        <v>1431</v>
      </c>
      <c r="C567" s="63">
        <v>44636.93440972222</v>
      </c>
      <c r="D567" s="63">
        <v>44636.955243055556</v>
      </c>
      <c r="E567" s="5" t="s">
        <v>401</v>
      </c>
      <c r="F567" s="5">
        <v>360</v>
      </c>
      <c r="G567" s="5">
        <v>663</v>
      </c>
      <c r="H567" s="5">
        <v>9.77</v>
      </c>
      <c r="I567" s="5">
        <v>530</v>
      </c>
      <c r="J567" s="5">
        <v>550</v>
      </c>
      <c r="K567" s="5">
        <v>200</v>
      </c>
      <c r="L567" s="5">
        <v>118</v>
      </c>
      <c r="M567" s="5">
        <v>77</v>
      </c>
      <c r="N567" s="5">
        <v>98</v>
      </c>
      <c r="O567" s="5">
        <v>56</v>
      </c>
      <c r="P567" s="5">
        <v>31.1</v>
      </c>
      <c r="Q567" s="5">
        <v>19.5</v>
      </c>
      <c r="R567" s="5">
        <v>0</v>
      </c>
      <c r="S567" s="5">
        <v>0</v>
      </c>
    </row>
    <row r="568" spans="1:19" x14ac:dyDescent="0.25">
      <c r="A568" s="5" t="s">
        <v>1432</v>
      </c>
      <c r="B568" s="5" t="s">
        <v>1433</v>
      </c>
      <c r="F568" s="5">
        <v>0</v>
      </c>
      <c r="G568" s="5">
        <v>437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</row>
    <row r="569" spans="1:19" x14ac:dyDescent="0.25">
      <c r="A569" s="5" t="s">
        <v>1434</v>
      </c>
      <c r="B569" s="5" t="s">
        <v>1435</v>
      </c>
      <c r="F569" s="5">
        <v>0</v>
      </c>
      <c r="G569" s="5">
        <v>655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139</v>
      </c>
      <c r="B570" s="5" t="s">
        <v>1436</v>
      </c>
      <c r="C570" s="63">
        <v>44637.015023148146</v>
      </c>
      <c r="D570" s="63">
        <v>44637.035821759258</v>
      </c>
      <c r="E570" s="5" t="s">
        <v>401</v>
      </c>
      <c r="F570" s="5">
        <v>571</v>
      </c>
      <c r="G570" s="5">
        <v>0</v>
      </c>
      <c r="H570" s="5">
        <v>12.69</v>
      </c>
      <c r="I570" s="5">
        <v>497</v>
      </c>
      <c r="J570" s="5">
        <v>545</v>
      </c>
      <c r="K570" s="5">
        <v>317</v>
      </c>
      <c r="L570" s="5">
        <v>108</v>
      </c>
      <c r="M570" s="5">
        <v>80</v>
      </c>
      <c r="N570" s="5">
        <v>88</v>
      </c>
      <c r="O570" s="5">
        <v>62</v>
      </c>
      <c r="P570" s="5">
        <v>30.9</v>
      </c>
      <c r="Q570" s="5">
        <v>25.4</v>
      </c>
      <c r="R570" s="5">
        <v>180</v>
      </c>
      <c r="S570" s="5">
        <v>165</v>
      </c>
    </row>
    <row r="571" spans="1:19" x14ac:dyDescent="0.25">
      <c r="A571" s="5" t="s">
        <v>1437</v>
      </c>
      <c r="B571" s="5" t="s">
        <v>1438</v>
      </c>
      <c r="F571" s="5">
        <v>0</v>
      </c>
      <c r="G571" s="5">
        <v>504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1439</v>
      </c>
      <c r="B572" s="5" t="s">
        <v>1440</v>
      </c>
      <c r="F572" s="5">
        <v>0</v>
      </c>
      <c r="G572" s="5">
        <v>505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1441</v>
      </c>
      <c r="B573" s="5" t="s">
        <v>1442</v>
      </c>
      <c r="F573" s="5">
        <v>0</v>
      </c>
      <c r="G573" s="5">
        <v>226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1443</v>
      </c>
      <c r="B574" s="5" t="s">
        <v>1444</v>
      </c>
      <c r="F574" s="5">
        <v>0</v>
      </c>
      <c r="G574" s="5">
        <v>551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143</v>
      </c>
      <c r="B575" s="5" t="s">
        <v>1445</v>
      </c>
      <c r="C575" s="63">
        <v>44636.927060185182</v>
      </c>
      <c r="D575" s="63">
        <v>44636.947928240741</v>
      </c>
      <c r="E575" s="5" t="s">
        <v>401</v>
      </c>
      <c r="F575" s="5">
        <v>320</v>
      </c>
      <c r="G575" s="5">
        <v>0</v>
      </c>
      <c r="H575" s="5">
        <v>9.73</v>
      </c>
      <c r="I575" s="5">
        <v>0</v>
      </c>
      <c r="J575" s="5">
        <v>636</v>
      </c>
      <c r="K575" s="5">
        <v>178</v>
      </c>
      <c r="L575" s="5">
        <v>118</v>
      </c>
      <c r="M575" s="5">
        <v>77</v>
      </c>
      <c r="N575" s="5">
        <v>88</v>
      </c>
      <c r="O575" s="5">
        <v>48</v>
      </c>
      <c r="P575" s="5">
        <v>32.700000000000003</v>
      </c>
      <c r="Q575" s="5">
        <v>19.399999999999999</v>
      </c>
      <c r="R575" s="5">
        <v>179</v>
      </c>
      <c r="S575" s="5">
        <v>157</v>
      </c>
    </row>
    <row r="576" spans="1:19" x14ac:dyDescent="0.25">
      <c r="A576" s="5" t="s">
        <v>1446</v>
      </c>
      <c r="B576" s="5" t="s">
        <v>1447</v>
      </c>
      <c r="C576" s="63">
        <v>44637.997337962966</v>
      </c>
      <c r="D576" s="63">
        <v>44638.018159722225</v>
      </c>
      <c r="E576" s="5" t="s">
        <v>401</v>
      </c>
      <c r="F576" s="5">
        <v>384</v>
      </c>
      <c r="G576" s="5">
        <v>0</v>
      </c>
      <c r="H576" s="5">
        <v>10.92</v>
      </c>
      <c r="I576" s="5">
        <v>529</v>
      </c>
      <c r="J576" s="5">
        <v>561</v>
      </c>
      <c r="K576" s="5">
        <v>213</v>
      </c>
      <c r="L576" s="5">
        <v>141</v>
      </c>
      <c r="M576" s="5">
        <v>82</v>
      </c>
      <c r="N576" s="5">
        <v>63</v>
      </c>
      <c r="O576" s="5">
        <v>52</v>
      </c>
      <c r="P576" s="5">
        <v>31.3</v>
      </c>
      <c r="Q576" s="5">
        <v>21.8</v>
      </c>
      <c r="R576" s="5">
        <v>173</v>
      </c>
      <c r="S576" s="5">
        <v>159</v>
      </c>
    </row>
    <row r="577" spans="1:19" x14ac:dyDescent="0.25">
      <c r="A577" s="5" t="s">
        <v>1448</v>
      </c>
      <c r="B577" s="5" t="s">
        <v>1449</v>
      </c>
      <c r="F577" s="5">
        <v>0</v>
      </c>
      <c r="G577" s="5">
        <v>619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1450</v>
      </c>
      <c r="B578" s="5" t="s">
        <v>1451</v>
      </c>
      <c r="F578" s="5">
        <v>0</v>
      </c>
      <c r="G578" s="5">
        <v>439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</row>
    <row r="579" spans="1:19" x14ac:dyDescent="0.25">
      <c r="A579" s="5" t="s">
        <v>85</v>
      </c>
      <c r="B579" s="5" t="s">
        <v>1452</v>
      </c>
      <c r="C579" s="63">
        <v>44638.124699074076</v>
      </c>
      <c r="D579" s="63">
        <v>44638.145567129628</v>
      </c>
      <c r="E579" s="5" t="s">
        <v>401</v>
      </c>
      <c r="F579" s="5">
        <v>339</v>
      </c>
      <c r="G579" s="5">
        <v>0</v>
      </c>
      <c r="H579" s="5">
        <v>10.23</v>
      </c>
      <c r="I579" s="5">
        <v>503</v>
      </c>
      <c r="J579" s="5">
        <v>594</v>
      </c>
      <c r="K579" s="5">
        <v>188</v>
      </c>
      <c r="L579" s="5">
        <v>119</v>
      </c>
      <c r="M579" s="5">
        <v>79</v>
      </c>
      <c r="N579" s="5">
        <v>82</v>
      </c>
      <c r="O579" s="5">
        <v>51</v>
      </c>
      <c r="P579" s="5">
        <v>31.9</v>
      </c>
      <c r="Q579" s="5">
        <v>20.399999999999999</v>
      </c>
      <c r="R579" s="5">
        <v>0</v>
      </c>
      <c r="S579" s="5">
        <v>0</v>
      </c>
    </row>
    <row r="580" spans="1:19" x14ac:dyDescent="0.25">
      <c r="A580" s="5" t="s">
        <v>218</v>
      </c>
      <c r="B580" s="5" t="s">
        <v>1453</v>
      </c>
      <c r="C580" s="63">
        <v>44637.093541666669</v>
      </c>
      <c r="D580" s="63">
        <v>44637.11346064815</v>
      </c>
      <c r="E580" s="5" t="s">
        <v>401</v>
      </c>
      <c r="F580" s="5">
        <v>172</v>
      </c>
      <c r="G580" s="5">
        <v>407</v>
      </c>
      <c r="H580" s="5">
        <v>5.3</v>
      </c>
      <c r="I580" s="5">
        <v>199</v>
      </c>
      <c r="J580" s="5">
        <v>361</v>
      </c>
      <c r="K580" s="5">
        <v>185</v>
      </c>
      <c r="L580" s="5">
        <v>118</v>
      </c>
      <c r="M580" s="5">
        <v>77</v>
      </c>
      <c r="N580" s="5">
        <v>54</v>
      </c>
      <c r="O580" s="5">
        <v>48</v>
      </c>
      <c r="P580" s="5">
        <v>26.7</v>
      </c>
      <c r="Q580" s="5">
        <v>20.5</v>
      </c>
      <c r="R580" s="5">
        <v>158</v>
      </c>
      <c r="S580" s="5">
        <v>120</v>
      </c>
    </row>
    <row r="581" spans="1:19" x14ac:dyDescent="0.25">
      <c r="A581" s="5" t="s">
        <v>1454</v>
      </c>
      <c r="B581" s="5" t="s">
        <v>1455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1456</v>
      </c>
      <c r="B582" s="5" t="s">
        <v>1457</v>
      </c>
      <c r="F582" s="5">
        <v>0</v>
      </c>
      <c r="G582" s="5">
        <v>536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1458</v>
      </c>
      <c r="B583" s="5" t="s">
        <v>1459</v>
      </c>
      <c r="F583" s="5">
        <v>0</v>
      </c>
      <c r="G583" s="5">
        <v>500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</row>
    <row r="584" spans="1:19" x14ac:dyDescent="0.25">
      <c r="A584" s="5" t="s">
        <v>1460</v>
      </c>
      <c r="B584" s="5" t="s">
        <v>1461</v>
      </c>
      <c r="F584" s="5">
        <v>0</v>
      </c>
      <c r="G584" s="5">
        <v>340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1462</v>
      </c>
      <c r="B585" s="5" t="s">
        <v>1463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33</v>
      </c>
      <c r="B586" s="5" t="s">
        <v>1464</v>
      </c>
      <c r="C586" s="63">
        <v>44637.422199074077</v>
      </c>
      <c r="D586" s="63">
        <v>44637.443009259259</v>
      </c>
      <c r="E586" s="5" t="s">
        <v>401</v>
      </c>
      <c r="F586" s="5">
        <v>774</v>
      </c>
      <c r="G586" s="5">
        <v>892</v>
      </c>
      <c r="H586" s="5">
        <v>14.05</v>
      </c>
      <c r="I586" s="5">
        <v>635</v>
      </c>
      <c r="J586" s="5">
        <v>699</v>
      </c>
      <c r="K586" s="5">
        <v>430</v>
      </c>
      <c r="L586" s="5">
        <v>115</v>
      </c>
      <c r="M586" s="5">
        <v>76</v>
      </c>
      <c r="N586" s="5">
        <v>98</v>
      </c>
      <c r="O586" s="5">
        <v>73</v>
      </c>
      <c r="P586" s="5">
        <v>33.799999999999997</v>
      </c>
      <c r="Q586" s="5">
        <v>28.1</v>
      </c>
      <c r="R586" s="5">
        <v>172</v>
      </c>
      <c r="S586" s="5">
        <v>165</v>
      </c>
    </row>
    <row r="587" spans="1:19" x14ac:dyDescent="0.25">
      <c r="A587" s="5" t="s">
        <v>1465</v>
      </c>
      <c r="B587" s="5" t="s">
        <v>1466</v>
      </c>
      <c r="F587" s="5">
        <v>0</v>
      </c>
      <c r="G587" s="5">
        <v>370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1467</v>
      </c>
      <c r="B588" s="5" t="s">
        <v>1468</v>
      </c>
      <c r="F588" s="5">
        <v>0</v>
      </c>
      <c r="G588" s="5">
        <v>446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</row>
    <row r="589" spans="1:19" x14ac:dyDescent="0.25">
      <c r="A589" s="5" t="s">
        <v>1469</v>
      </c>
      <c r="B589" s="5" t="s">
        <v>1470</v>
      </c>
      <c r="F589" s="5">
        <v>0</v>
      </c>
      <c r="G589" s="5">
        <v>485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1471</v>
      </c>
      <c r="B590" s="5" t="s">
        <v>1472</v>
      </c>
      <c r="F590" s="5">
        <v>0</v>
      </c>
      <c r="G590" s="5">
        <v>388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1473</v>
      </c>
      <c r="B591" s="5" t="s">
        <v>1474</v>
      </c>
      <c r="F591" s="5">
        <v>0</v>
      </c>
      <c r="G591" s="5">
        <v>401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1475</v>
      </c>
      <c r="B592" s="5" t="s">
        <v>1476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1477</v>
      </c>
      <c r="B593" s="5" t="s">
        <v>1478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1479</v>
      </c>
      <c r="B594" s="13" t="s">
        <v>1480</v>
      </c>
      <c r="F594" s="5">
        <v>0</v>
      </c>
      <c r="G594" s="5">
        <v>435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1481</v>
      </c>
      <c r="B595" s="5" t="s">
        <v>1482</v>
      </c>
      <c r="F595" s="5">
        <v>0</v>
      </c>
      <c r="G595" s="5">
        <v>227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1483</v>
      </c>
      <c r="B596" s="5" t="s">
        <v>1484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1485</v>
      </c>
      <c r="B597" s="5" t="s">
        <v>1486</v>
      </c>
      <c r="F597" s="5">
        <v>0</v>
      </c>
      <c r="G597" s="5">
        <v>340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</row>
    <row r="598" spans="1:19" x14ac:dyDescent="0.25">
      <c r="A598" s="5" t="s">
        <v>1487</v>
      </c>
      <c r="B598" s="5" t="s">
        <v>1488</v>
      </c>
      <c r="F598" s="5">
        <v>0</v>
      </c>
      <c r="G598" s="5">
        <v>320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1489</v>
      </c>
      <c r="B599" s="5" t="s">
        <v>1490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</row>
    <row r="600" spans="1:19" x14ac:dyDescent="0.25">
      <c r="A600" s="5" t="s">
        <v>1491</v>
      </c>
      <c r="B600" s="5" t="s">
        <v>1492</v>
      </c>
      <c r="F600" s="5">
        <v>0</v>
      </c>
      <c r="G600" s="5">
        <v>425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1493</v>
      </c>
      <c r="B601" s="5" t="s">
        <v>1494</v>
      </c>
      <c r="F601" s="5">
        <v>0</v>
      </c>
      <c r="G601" s="5">
        <v>365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1495</v>
      </c>
      <c r="B602" s="5" t="s">
        <v>1496</v>
      </c>
      <c r="F602" s="5">
        <v>0</v>
      </c>
      <c r="G602" s="5">
        <v>269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</row>
    <row r="603" spans="1:19" x14ac:dyDescent="0.25">
      <c r="A603" s="5" t="s">
        <v>1497</v>
      </c>
      <c r="B603" s="5" t="s">
        <v>1498</v>
      </c>
      <c r="F603" s="5">
        <v>0</v>
      </c>
      <c r="G603" s="5">
        <v>567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1499</v>
      </c>
      <c r="B604" s="5" t="s">
        <v>1500</v>
      </c>
      <c r="F604" s="5">
        <v>0</v>
      </c>
      <c r="G604" s="5">
        <v>428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1501</v>
      </c>
      <c r="B605" s="5" t="s">
        <v>1502</v>
      </c>
      <c r="F605" s="5">
        <v>0</v>
      </c>
      <c r="G605" s="5">
        <v>435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</row>
    <row r="606" spans="1:19" x14ac:dyDescent="0.25">
      <c r="A606" s="5" t="s">
        <v>1503</v>
      </c>
      <c r="B606" s="5" t="s">
        <v>1504</v>
      </c>
      <c r="F606" s="5">
        <v>0</v>
      </c>
      <c r="G606" s="5">
        <v>562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1505</v>
      </c>
      <c r="B607" s="5" t="s">
        <v>1506</v>
      </c>
      <c r="F607" s="5">
        <v>0</v>
      </c>
      <c r="G607" s="5">
        <v>423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</row>
    <row r="608" spans="1:19" x14ac:dyDescent="0.25">
      <c r="A608" s="5" t="s">
        <v>202</v>
      </c>
      <c r="B608" s="5" t="s">
        <v>1507</v>
      </c>
      <c r="C608" s="63">
        <v>44637.875856481478</v>
      </c>
      <c r="D608" s="63">
        <v>44637.896678240744</v>
      </c>
      <c r="E608" s="5" t="s">
        <v>401</v>
      </c>
      <c r="F608" s="5">
        <v>612</v>
      </c>
      <c r="G608" s="5">
        <v>690</v>
      </c>
      <c r="H608" s="5">
        <v>12.91</v>
      </c>
      <c r="I608" s="5">
        <v>572</v>
      </c>
      <c r="J608" s="5">
        <v>788</v>
      </c>
      <c r="K608" s="5">
        <v>340</v>
      </c>
      <c r="L608" s="5">
        <v>129</v>
      </c>
      <c r="M608" s="5">
        <v>76</v>
      </c>
      <c r="N608" s="5">
        <v>100</v>
      </c>
      <c r="O608" s="5">
        <v>68</v>
      </c>
      <c r="P608" s="5">
        <v>35.299999999999997</v>
      </c>
      <c r="Q608" s="5">
        <v>25.8</v>
      </c>
      <c r="R608" s="5">
        <v>181</v>
      </c>
      <c r="S608" s="5">
        <v>169</v>
      </c>
    </row>
    <row r="609" spans="1:19" x14ac:dyDescent="0.25">
      <c r="A609" s="5" t="s">
        <v>1508</v>
      </c>
      <c r="B609" s="5" t="s">
        <v>1509</v>
      </c>
      <c r="F609" s="5">
        <v>0</v>
      </c>
      <c r="G609" s="5">
        <v>297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101</v>
      </c>
      <c r="B610" s="5" t="s">
        <v>1510</v>
      </c>
      <c r="F610" s="5">
        <v>0</v>
      </c>
      <c r="G610" s="5">
        <v>387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63</v>
      </c>
      <c r="B611" s="5" t="s">
        <v>1511</v>
      </c>
      <c r="C611" s="63">
        <v>44637.882650462961</v>
      </c>
      <c r="D611" s="63">
        <v>44637.903483796297</v>
      </c>
      <c r="E611" s="5" t="s">
        <v>401</v>
      </c>
      <c r="F611" s="5">
        <v>304</v>
      </c>
      <c r="G611" s="5">
        <v>391</v>
      </c>
      <c r="H611" s="5">
        <v>9.7799999999999994</v>
      </c>
      <c r="I611" s="5">
        <v>384</v>
      </c>
      <c r="J611" s="5">
        <v>348</v>
      </c>
      <c r="K611" s="5">
        <v>169</v>
      </c>
      <c r="L611" s="5">
        <v>124</v>
      </c>
      <c r="M611" s="5">
        <v>76</v>
      </c>
      <c r="N611" s="5">
        <v>69</v>
      </c>
      <c r="O611" s="5">
        <v>50</v>
      </c>
      <c r="P611" s="5">
        <v>26.3</v>
      </c>
      <c r="Q611" s="5">
        <v>19.600000000000001</v>
      </c>
      <c r="R611" s="5">
        <v>153</v>
      </c>
      <c r="S611" s="5">
        <v>137</v>
      </c>
    </row>
    <row r="612" spans="1:19" x14ac:dyDescent="0.25">
      <c r="A612" s="5" t="s">
        <v>1512</v>
      </c>
      <c r="B612" s="5" t="s">
        <v>1513</v>
      </c>
      <c r="F612" s="5">
        <v>0</v>
      </c>
      <c r="G612" s="5">
        <v>451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121</v>
      </c>
      <c r="B613" s="5" t="s">
        <v>1514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252</v>
      </c>
      <c r="B614" s="5" t="s">
        <v>1515</v>
      </c>
      <c r="C614" s="63">
        <v>44637.877280092594</v>
      </c>
      <c r="D614" s="63">
        <v>44637.898101851853</v>
      </c>
      <c r="E614" s="5" t="s">
        <v>401</v>
      </c>
      <c r="F614" s="5">
        <v>654</v>
      </c>
      <c r="G614" s="5">
        <v>742</v>
      </c>
      <c r="H614" s="5">
        <v>13.25</v>
      </c>
      <c r="I614" s="5">
        <v>639</v>
      </c>
      <c r="J614" s="5">
        <v>629</v>
      </c>
      <c r="K614" s="5">
        <v>363</v>
      </c>
      <c r="L614" s="5">
        <v>115</v>
      </c>
      <c r="M614" s="5">
        <v>78</v>
      </c>
      <c r="N614" s="5">
        <v>95</v>
      </c>
      <c r="O614" s="5">
        <v>69</v>
      </c>
      <c r="P614" s="5">
        <v>32.6</v>
      </c>
      <c r="Q614" s="5">
        <v>26.5</v>
      </c>
      <c r="R614" s="5">
        <v>189</v>
      </c>
      <c r="S614" s="5">
        <v>174</v>
      </c>
    </row>
    <row r="615" spans="1:19" x14ac:dyDescent="0.25">
      <c r="A615" s="5" t="s">
        <v>1516</v>
      </c>
      <c r="B615" s="5" t="s">
        <v>1517</v>
      </c>
      <c r="F615" s="5">
        <v>0</v>
      </c>
      <c r="G615" s="5">
        <v>415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1518</v>
      </c>
      <c r="B616" s="5" t="s">
        <v>1519</v>
      </c>
      <c r="F616" s="5">
        <v>0</v>
      </c>
      <c r="G616" s="5">
        <v>427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1520</v>
      </c>
      <c r="B617" s="5" t="s">
        <v>1521</v>
      </c>
      <c r="F617" s="5">
        <v>0</v>
      </c>
      <c r="G617" s="5">
        <v>375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161</v>
      </c>
      <c r="B618" s="5" t="s">
        <v>1522</v>
      </c>
      <c r="C618" s="63">
        <v>44637.661111111112</v>
      </c>
      <c r="D618" s="63">
        <v>44637.681909722225</v>
      </c>
      <c r="E618" s="5" t="s">
        <v>401</v>
      </c>
      <c r="F618" s="5">
        <v>305</v>
      </c>
      <c r="G618" s="5">
        <v>0</v>
      </c>
      <c r="H618" s="5">
        <v>9.86</v>
      </c>
      <c r="I618" s="5">
        <v>465</v>
      </c>
      <c r="J618" s="5">
        <v>586</v>
      </c>
      <c r="K618" s="5">
        <v>169</v>
      </c>
      <c r="L618" s="5">
        <v>117</v>
      </c>
      <c r="M618" s="5">
        <v>78</v>
      </c>
      <c r="N618" s="5">
        <v>70</v>
      </c>
      <c r="O618" s="5">
        <v>49</v>
      </c>
      <c r="P618" s="5">
        <v>31.8</v>
      </c>
      <c r="Q618" s="5">
        <v>19.7</v>
      </c>
      <c r="R618" s="5">
        <v>174</v>
      </c>
      <c r="S618" s="5">
        <v>156</v>
      </c>
    </row>
    <row r="619" spans="1:19" x14ac:dyDescent="0.25">
      <c r="A619" s="5" t="s">
        <v>47</v>
      </c>
      <c r="B619" s="5" t="s">
        <v>1523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1524</v>
      </c>
      <c r="B620" s="5" t="s">
        <v>1525</v>
      </c>
      <c r="F620" s="5">
        <v>0</v>
      </c>
      <c r="G620" s="5">
        <v>247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1526</v>
      </c>
      <c r="B621" s="5" t="s">
        <v>1527</v>
      </c>
      <c r="F621" s="5">
        <v>0</v>
      </c>
      <c r="G621" s="5">
        <v>461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</row>
    <row r="622" spans="1:19" x14ac:dyDescent="0.25">
      <c r="A622" s="5" t="s">
        <v>1528</v>
      </c>
      <c r="B622" s="5" t="s">
        <v>1529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</row>
    <row r="623" spans="1:19" x14ac:dyDescent="0.25">
      <c r="A623" s="5" t="s">
        <v>1530</v>
      </c>
      <c r="B623" s="5" t="s">
        <v>1531</v>
      </c>
      <c r="F623" s="5">
        <v>0</v>
      </c>
      <c r="G623" s="5">
        <v>579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1532</v>
      </c>
      <c r="B624" s="5" t="s">
        <v>1533</v>
      </c>
      <c r="F624" s="5">
        <v>0</v>
      </c>
      <c r="G624" s="5">
        <v>466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1534</v>
      </c>
      <c r="B625" s="5" t="s">
        <v>1535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1536</v>
      </c>
      <c r="B626" s="5" t="s">
        <v>1537</v>
      </c>
      <c r="F626" s="5">
        <v>0</v>
      </c>
      <c r="G626" s="5">
        <v>361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1538</v>
      </c>
      <c r="B627" s="5" t="s">
        <v>1539</v>
      </c>
      <c r="F627" s="5">
        <v>0</v>
      </c>
      <c r="G627" s="5">
        <v>431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</row>
    <row r="628" spans="1:19" x14ac:dyDescent="0.25">
      <c r="A628" s="5" t="s">
        <v>1540</v>
      </c>
      <c r="B628" s="5" t="s">
        <v>1541</v>
      </c>
      <c r="F628" s="5">
        <v>0</v>
      </c>
      <c r="G628" s="5">
        <v>519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1542</v>
      </c>
      <c r="B629" s="5" t="s">
        <v>1543</v>
      </c>
      <c r="F629" s="5">
        <v>0</v>
      </c>
      <c r="G629" s="5">
        <v>330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</row>
    <row r="630" spans="1:19" x14ac:dyDescent="0.25">
      <c r="A630" s="5" t="s">
        <v>1544</v>
      </c>
      <c r="B630" s="5" t="s">
        <v>1545</v>
      </c>
      <c r="F630" s="5">
        <v>0</v>
      </c>
      <c r="G630" s="5">
        <v>338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</row>
    <row r="631" spans="1:19" x14ac:dyDescent="0.25">
      <c r="A631" s="5" t="s">
        <v>181</v>
      </c>
      <c r="B631" s="5" t="s">
        <v>1546</v>
      </c>
      <c r="C631" s="63">
        <v>44637.893101851849</v>
      </c>
      <c r="D631" s="63">
        <v>44637.913912037038</v>
      </c>
      <c r="E631" s="5" t="s">
        <v>401</v>
      </c>
      <c r="F631" s="5">
        <v>366</v>
      </c>
      <c r="G631" s="5">
        <v>371</v>
      </c>
      <c r="H631" s="5">
        <v>10.69</v>
      </c>
      <c r="I631" s="5">
        <v>476</v>
      </c>
      <c r="J631" s="5">
        <v>267</v>
      </c>
      <c r="K631" s="5">
        <v>203</v>
      </c>
      <c r="L631" s="5">
        <v>94</v>
      </c>
      <c r="M631" s="5">
        <v>80</v>
      </c>
      <c r="N631" s="5">
        <v>59</v>
      </c>
      <c r="O631" s="5">
        <v>50</v>
      </c>
      <c r="P631" s="5">
        <v>23.9</v>
      </c>
      <c r="Q631" s="5">
        <v>21.4</v>
      </c>
      <c r="R631" s="5">
        <v>0</v>
      </c>
      <c r="S631" s="5">
        <v>0</v>
      </c>
    </row>
    <row r="632" spans="1:19" x14ac:dyDescent="0.25">
      <c r="A632" s="5" t="s">
        <v>1547</v>
      </c>
      <c r="B632" s="5" t="s">
        <v>1548</v>
      </c>
      <c r="F632" s="5">
        <v>0</v>
      </c>
      <c r="G632" s="5">
        <v>315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</row>
    <row r="633" spans="1:19" x14ac:dyDescent="0.25">
      <c r="A633" s="5" t="s">
        <v>189</v>
      </c>
      <c r="B633" s="13" t="s">
        <v>1549</v>
      </c>
      <c r="C633" s="63">
        <v>44637.957361111112</v>
      </c>
      <c r="D633" s="63">
        <v>44637.978182870371</v>
      </c>
      <c r="E633" s="5" t="s">
        <v>401</v>
      </c>
      <c r="F633" s="5">
        <v>247</v>
      </c>
      <c r="G633" s="5">
        <v>320</v>
      </c>
      <c r="H633" s="5">
        <v>9.06</v>
      </c>
      <c r="I633" s="5">
        <v>361</v>
      </c>
      <c r="J633" s="5">
        <v>525</v>
      </c>
      <c r="K633" s="5">
        <v>137</v>
      </c>
      <c r="L633" s="5">
        <v>121</v>
      </c>
      <c r="M633" s="5">
        <v>77</v>
      </c>
      <c r="N633" s="5">
        <v>84</v>
      </c>
      <c r="O633" s="5">
        <v>46</v>
      </c>
      <c r="P633" s="5">
        <v>30.5</v>
      </c>
      <c r="Q633" s="5">
        <v>18.100000000000001</v>
      </c>
      <c r="R633" s="5">
        <v>0</v>
      </c>
      <c r="S633" s="5">
        <v>0</v>
      </c>
    </row>
    <row r="634" spans="1:19" x14ac:dyDescent="0.25">
      <c r="A634" s="5" t="s">
        <v>1550</v>
      </c>
      <c r="B634" s="5" t="s">
        <v>1551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1552</v>
      </c>
      <c r="B635" s="5" t="s">
        <v>1553</v>
      </c>
      <c r="F635" s="5">
        <v>0</v>
      </c>
      <c r="G635" s="5">
        <v>329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</row>
    <row r="636" spans="1:19" x14ac:dyDescent="0.25">
      <c r="A636" s="5" t="s">
        <v>43</v>
      </c>
      <c r="B636" s="5" t="s">
        <v>1554</v>
      </c>
      <c r="C636" s="63">
        <v>44636.95815972222</v>
      </c>
      <c r="D636" s="63">
        <v>44636.978993055556</v>
      </c>
      <c r="E636" s="5" t="s">
        <v>401</v>
      </c>
      <c r="F636" s="5">
        <v>276</v>
      </c>
      <c r="G636" s="5">
        <v>0</v>
      </c>
      <c r="H636" s="5">
        <v>9.4</v>
      </c>
      <c r="I636" s="5">
        <v>379</v>
      </c>
      <c r="J636" s="5">
        <v>323</v>
      </c>
      <c r="K636" s="5">
        <v>154</v>
      </c>
      <c r="L636" s="5">
        <v>121</v>
      </c>
      <c r="M636" s="5">
        <v>78</v>
      </c>
      <c r="N636" s="5">
        <v>61</v>
      </c>
      <c r="O636" s="5">
        <v>38</v>
      </c>
      <c r="P636" s="5">
        <v>25.6</v>
      </c>
      <c r="Q636" s="5">
        <v>18.8</v>
      </c>
      <c r="R636" s="5">
        <v>0</v>
      </c>
      <c r="S636" s="5">
        <v>0</v>
      </c>
    </row>
    <row r="637" spans="1:19" x14ac:dyDescent="0.25">
      <c r="A637" s="5" t="s">
        <v>1555</v>
      </c>
      <c r="B637" s="5" t="s">
        <v>1556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</row>
    <row r="638" spans="1:19" x14ac:dyDescent="0.25">
      <c r="A638" s="5" t="s">
        <v>1557</v>
      </c>
      <c r="B638" s="5" t="s">
        <v>1558</v>
      </c>
      <c r="F638" s="5">
        <v>0</v>
      </c>
      <c r="G638" s="5">
        <v>524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</row>
    <row r="639" spans="1:19" x14ac:dyDescent="0.25">
      <c r="A639" s="5" t="s">
        <v>1559</v>
      </c>
      <c r="B639" s="5" t="s">
        <v>1560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1561</v>
      </c>
      <c r="B640" s="5" t="s">
        <v>1562</v>
      </c>
      <c r="F640" s="5">
        <v>0</v>
      </c>
      <c r="G640" s="5">
        <v>663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1563</v>
      </c>
      <c r="B641" s="5" t="s">
        <v>1564</v>
      </c>
      <c r="F641" s="5">
        <v>0</v>
      </c>
      <c r="G641" s="5">
        <v>291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</row>
    <row r="642" spans="1:19" x14ac:dyDescent="0.25">
      <c r="A642" s="5" t="s">
        <v>1565</v>
      </c>
      <c r="B642" s="5" t="s">
        <v>1566</v>
      </c>
      <c r="F642" s="5">
        <v>0</v>
      </c>
      <c r="G642" s="5">
        <v>510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1567</v>
      </c>
      <c r="B643" s="5" t="s">
        <v>1568</v>
      </c>
      <c r="F643" s="5">
        <v>0</v>
      </c>
      <c r="G643" s="5">
        <v>602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1569</v>
      </c>
      <c r="B644" s="5" t="s">
        <v>1570</v>
      </c>
      <c r="F644" s="5">
        <v>0</v>
      </c>
      <c r="G644" s="5">
        <v>415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</row>
    <row r="645" spans="1:19" x14ac:dyDescent="0.25">
      <c r="A645" s="5" t="s">
        <v>1571</v>
      </c>
      <c r="B645" s="5" t="s">
        <v>1572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1573</v>
      </c>
      <c r="B646" s="5" t="s">
        <v>1574</v>
      </c>
      <c r="F646" s="5">
        <v>0</v>
      </c>
      <c r="G646" s="5">
        <v>441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1575</v>
      </c>
      <c r="B647" s="5" t="s">
        <v>1576</v>
      </c>
      <c r="F647" s="5">
        <v>0</v>
      </c>
      <c r="G647" s="5">
        <v>418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1577</v>
      </c>
      <c r="B648" s="5" t="s">
        <v>1578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1579</v>
      </c>
      <c r="B649" s="5" t="s">
        <v>1580</v>
      </c>
      <c r="F649" s="5">
        <v>0</v>
      </c>
      <c r="G649" s="5">
        <v>449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x14ac:dyDescent="0.25">
      <c r="A650" s="5" t="s">
        <v>1581</v>
      </c>
      <c r="B650" s="5" t="s">
        <v>1582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1583</v>
      </c>
      <c r="B651" s="5" t="s">
        <v>1584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</row>
    <row r="652" spans="1:19" x14ac:dyDescent="0.25">
      <c r="A652" s="5" t="s">
        <v>1585</v>
      </c>
      <c r="B652" s="5" t="s">
        <v>1586</v>
      </c>
      <c r="F652" s="5">
        <v>0</v>
      </c>
      <c r="G652" s="5">
        <v>514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</row>
    <row r="653" spans="1:19" x14ac:dyDescent="0.25">
      <c r="A653" s="5" t="s">
        <v>1587</v>
      </c>
      <c r="B653" s="5" t="s">
        <v>1588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</row>
    <row r="654" spans="1:19" x14ac:dyDescent="0.25">
      <c r="A654" s="5" t="s">
        <v>1589</v>
      </c>
      <c r="B654" s="5" t="s">
        <v>1590</v>
      </c>
      <c r="C654" s="63">
        <v>44638.138888888891</v>
      </c>
      <c r="D654" s="63">
        <v>44638.159710648149</v>
      </c>
      <c r="E654" s="5" t="s">
        <v>401</v>
      </c>
      <c r="F654" s="5">
        <v>573</v>
      </c>
      <c r="G654" s="5">
        <v>518</v>
      </c>
      <c r="H654" s="5">
        <v>12.56</v>
      </c>
      <c r="I654" s="5">
        <v>855</v>
      </c>
      <c r="J654" s="5">
        <v>662</v>
      </c>
      <c r="K654" s="5">
        <v>318</v>
      </c>
      <c r="L654" s="5">
        <v>121</v>
      </c>
      <c r="M654" s="5">
        <v>81</v>
      </c>
      <c r="N654" s="5">
        <v>84</v>
      </c>
      <c r="O654" s="5">
        <v>62</v>
      </c>
      <c r="P654" s="5">
        <v>33.200000000000003</v>
      </c>
      <c r="Q654" s="5">
        <v>25.1</v>
      </c>
      <c r="R654" s="5">
        <v>0</v>
      </c>
      <c r="S654" s="5">
        <v>0</v>
      </c>
    </row>
    <row r="655" spans="1:19" x14ac:dyDescent="0.25">
      <c r="A655" s="5" t="s">
        <v>87</v>
      </c>
      <c r="B655" s="5" t="s">
        <v>1591</v>
      </c>
      <c r="C655" s="63">
        <v>44638.093148148146</v>
      </c>
      <c r="D655" s="63">
        <v>44638.113958333335</v>
      </c>
      <c r="E655" s="5" t="s">
        <v>401</v>
      </c>
      <c r="F655" s="5">
        <v>305</v>
      </c>
      <c r="G655" s="5">
        <v>0</v>
      </c>
      <c r="H655" s="5">
        <v>9.83</v>
      </c>
      <c r="I655" s="5">
        <v>0</v>
      </c>
      <c r="J655" s="5">
        <v>379</v>
      </c>
      <c r="K655" s="5">
        <v>170</v>
      </c>
      <c r="L655" s="5">
        <v>112</v>
      </c>
      <c r="M655" s="5">
        <v>78</v>
      </c>
      <c r="N655" s="5">
        <v>79</v>
      </c>
      <c r="O655" s="5">
        <v>49</v>
      </c>
      <c r="P655" s="5">
        <v>27.2</v>
      </c>
      <c r="Q655" s="5">
        <v>19.7</v>
      </c>
      <c r="R655" s="5">
        <v>166</v>
      </c>
      <c r="S655" s="5">
        <v>133</v>
      </c>
    </row>
    <row r="656" spans="1:19" x14ac:dyDescent="0.25">
      <c r="A656" s="5" t="s">
        <v>1592</v>
      </c>
      <c r="B656" s="13" t="s">
        <v>1593</v>
      </c>
      <c r="F656" s="5">
        <v>0</v>
      </c>
      <c r="G656" s="5">
        <v>304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103</v>
      </c>
      <c r="B657" s="5" t="s">
        <v>1594</v>
      </c>
      <c r="C657" s="63">
        <v>44637.000023148146</v>
      </c>
      <c r="D657" s="63">
        <v>44637.020821759259</v>
      </c>
      <c r="E657" s="5" t="s">
        <v>401</v>
      </c>
      <c r="F657" s="5">
        <v>333</v>
      </c>
      <c r="G657" s="5">
        <v>432</v>
      </c>
      <c r="H657" s="5">
        <v>10.1</v>
      </c>
      <c r="I657" s="5">
        <v>578</v>
      </c>
      <c r="J657" s="5">
        <v>615</v>
      </c>
      <c r="K657" s="5">
        <v>185</v>
      </c>
      <c r="L657" s="5">
        <v>125</v>
      </c>
      <c r="M657" s="5">
        <v>81</v>
      </c>
      <c r="N657" s="5">
        <v>83</v>
      </c>
      <c r="O657" s="5">
        <v>49</v>
      </c>
      <c r="P657" s="5">
        <v>32.299999999999997</v>
      </c>
      <c r="Q657" s="5">
        <v>20.2</v>
      </c>
      <c r="R657" s="5">
        <v>182</v>
      </c>
      <c r="S657" s="5">
        <v>170</v>
      </c>
    </row>
    <row r="658" spans="1:19" x14ac:dyDescent="0.25">
      <c r="A658" s="5" t="s">
        <v>187</v>
      </c>
      <c r="B658" s="13" t="s">
        <v>1595</v>
      </c>
      <c r="C658" s="63">
        <v>44637.51284722222</v>
      </c>
      <c r="D658" s="63">
        <v>44637.53365740741</v>
      </c>
      <c r="E658" s="5" t="s">
        <v>401</v>
      </c>
      <c r="F658" s="5">
        <v>468</v>
      </c>
      <c r="G658" s="5">
        <v>0</v>
      </c>
      <c r="H658" s="5">
        <v>11.72</v>
      </c>
      <c r="I658" s="5">
        <v>586</v>
      </c>
      <c r="J658" s="5">
        <v>609</v>
      </c>
      <c r="K658" s="5">
        <v>260</v>
      </c>
      <c r="L658" s="5">
        <v>117</v>
      </c>
      <c r="M658" s="5">
        <v>78</v>
      </c>
      <c r="N658" s="5">
        <v>86</v>
      </c>
      <c r="O658" s="5">
        <v>59</v>
      </c>
      <c r="P658" s="5">
        <v>32.200000000000003</v>
      </c>
      <c r="Q658" s="5">
        <v>23.4</v>
      </c>
      <c r="R658" s="5">
        <v>188</v>
      </c>
      <c r="S658" s="5">
        <v>166</v>
      </c>
    </row>
    <row r="659" spans="1:19" x14ac:dyDescent="0.25">
      <c r="A659" s="5" t="s">
        <v>1596</v>
      </c>
      <c r="B659" s="5" t="s">
        <v>1597</v>
      </c>
      <c r="F659" s="5">
        <v>0</v>
      </c>
      <c r="G659" s="5">
        <v>472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</row>
    <row r="660" spans="1:19" x14ac:dyDescent="0.25">
      <c r="A660" s="5" t="s">
        <v>290</v>
      </c>
      <c r="B660" s="5" t="s">
        <v>1598</v>
      </c>
      <c r="C660" s="63">
        <v>44637.816990740743</v>
      </c>
      <c r="D660" s="63">
        <v>44637.837812500002</v>
      </c>
      <c r="E660" s="5" t="s">
        <v>401</v>
      </c>
      <c r="F660" s="5">
        <v>503</v>
      </c>
      <c r="G660" s="5">
        <v>578</v>
      </c>
      <c r="H660" s="5">
        <v>12.1</v>
      </c>
      <c r="I660" s="5">
        <v>692</v>
      </c>
      <c r="J660" s="5">
        <v>513</v>
      </c>
      <c r="K660" s="5">
        <v>280</v>
      </c>
      <c r="L660" s="5">
        <v>105</v>
      </c>
      <c r="M660" s="5">
        <v>79</v>
      </c>
      <c r="N660" s="5">
        <v>86</v>
      </c>
      <c r="O660" s="5">
        <v>60</v>
      </c>
      <c r="P660" s="5">
        <v>30.3</v>
      </c>
      <c r="Q660" s="5">
        <v>24.2</v>
      </c>
      <c r="R660" s="5">
        <v>0</v>
      </c>
      <c r="S660" s="5">
        <v>0</v>
      </c>
    </row>
    <row r="661" spans="1:19" x14ac:dyDescent="0.25">
      <c r="A661" s="5" t="s">
        <v>1599</v>
      </c>
      <c r="B661" s="5" t="s">
        <v>1600</v>
      </c>
      <c r="F661" s="5">
        <v>0</v>
      </c>
      <c r="G661" s="5">
        <v>391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</row>
    <row r="662" spans="1:19" x14ac:dyDescent="0.25">
      <c r="A662" s="5" t="s">
        <v>165</v>
      </c>
      <c r="B662" s="5" t="s">
        <v>1601</v>
      </c>
      <c r="C662" s="63">
        <v>44637.82503472222</v>
      </c>
      <c r="D662" s="63">
        <v>44637.84584490741</v>
      </c>
      <c r="E662" s="5" t="s">
        <v>401</v>
      </c>
      <c r="F662" s="5">
        <v>511</v>
      </c>
      <c r="G662" s="5">
        <v>542</v>
      </c>
      <c r="H662" s="5">
        <v>12.12</v>
      </c>
      <c r="I662" s="5">
        <v>0</v>
      </c>
      <c r="J662" s="5">
        <v>745</v>
      </c>
      <c r="K662" s="5">
        <v>284</v>
      </c>
      <c r="L662" s="5">
        <v>112</v>
      </c>
      <c r="M662" s="5">
        <v>78</v>
      </c>
      <c r="N662" s="5">
        <v>93</v>
      </c>
      <c r="O662" s="5">
        <v>59</v>
      </c>
      <c r="P662" s="5">
        <v>34.6</v>
      </c>
      <c r="Q662" s="5">
        <v>24.2</v>
      </c>
      <c r="R662" s="5">
        <v>170</v>
      </c>
      <c r="S662" s="5">
        <v>160</v>
      </c>
    </row>
    <row r="663" spans="1:19" x14ac:dyDescent="0.25">
      <c r="A663" s="5" t="s">
        <v>1602</v>
      </c>
      <c r="B663" s="5" t="s">
        <v>1603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</row>
    <row r="664" spans="1:19" x14ac:dyDescent="0.25">
      <c r="A664" s="5" t="s">
        <v>1604</v>
      </c>
      <c r="B664" s="5" t="s">
        <v>1605</v>
      </c>
      <c r="F664" s="5">
        <v>0</v>
      </c>
      <c r="G664" s="5">
        <v>303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151</v>
      </c>
      <c r="B665" s="5" t="s">
        <v>1606</v>
      </c>
      <c r="C665" s="63">
        <v>44636.786689814813</v>
      </c>
      <c r="D665" s="63">
        <v>44636.807523148149</v>
      </c>
      <c r="E665" s="5" t="s">
        <v>401</v>
      </c>
      <c r="F665" s="5">
        <v>372</v>
      </c>
      <c r="G665" s="5">
        <v>443</v>
      </c>
      <c r="H665" s="5">
        <v>10.65</v>
      </c>
      <c r="I665" s="5">
        <v>483</v>
      </c>
      <c r="J665" s="5">
        <v>473</v>
      </c>
      <c r="K665" s="5">
        <v>207</v>
      </c>
      <c r="L665" s="5">
        <v>130</v>
      </c>
      <c r="M665" s="5">
        <v>81</v>
      </c>
      <c r="N665" s="5">
        <v>78</v>
      </c>
      <c r="O665" s="5">
        <v>52</v>
      </c>
      <c r="P665" s="5">
        <v>29.4</v>
      </c>
      <c r="Q665" s="5">
        <v>21.3</v>
      </c>
      <c r="R665" s="5">
        <v>0</v>
      </c>
      <c r="S665" s="5">
        <v>0</v>
      </c>
    </row>
    <row r="666" spans="1:19" x14ac:dyDescent="0.25">
      <c r="A666" s="5" t="s">
        <v>228</v>
      </c>
      <c r="B666" s="5" t="s">
        <v>1607</v>
      </c>
      <c r="C666" s="63">
        <v>44638.104872685188</v>
      </c>
      <c r="D666" s="63">
        <v>44638.125694444447</v>
      </c>
      <c r="E666" s="5" t="s">
        <v>401</v>
      </c>
      <c r="F666" s="5">
        <v>378</v>
      </c>
      <c r="G666" s="5">
        <v>0</v>
      </c>
      <c r="H666" s="5">
        <v>10.67</v>
      </c>
      <c r="I666" s="5">
        <v>0</v>
      </c>
      <c r="J666" s="5">
        <v>523</v>
      </c>
      <c r="K666" s="5">
        <v>210</v>
      </c>
      <c r="L666" s="5">
        <v>118</v>
      </c>
      <c r="M666" s="5">
        <v>82</v>
      </c>
      <c r="N666" s="5">
        <v>80</v>
      </c>
      <c r="O666" s="5">
        <v>51</v>
      </c>
      <c r="P666" s="5">
        <v>30.5</v>
      </c>
      <c r="Q666" s="5">
        <v>21.3</v>
      </c>
      <c r="R666" s="5">
        <v>171</v>
      </c>
      <c r="S666" s="5">
        <v>142</v>
      </c>
    </row>
    <row r="667" spans="1:19" x14ac:dyDescent="0.25">
      <c r="A667" s="5" t="s">
        <v>240</v>
      </c>
      <c r="B667" s="5" t="s">
        <v>1608</v>
      </c>
      <c r="C667" s="63">
        <v>44638.06040509259</v>
      </c>
      <c r="D667" s="63">
        <v>44638.081203703703</v>
      </c>
      <c r="E667" s="5" t="s">
        <v>401</v>
      </c>
      <c r="F667" s="5">
        <v>164</v>
      </c>
      <c r="G667" s="5">
        <v>0</v>
      </c>
      <c r="H667" s="5">
        <v>7.69</v>
      </c>
      <c r="I667" s="5">
        <v>434</v>
      </c>
      <c r="J667" s="5">
        <v>222</v>
      </c>
      <c r="K667" s="5">
        <v>91</v>
      </c>
      <c r="L667" s="5">
        <v>88</v>
      </c>
      <c r="M667" s="5">
        <v>78</v>
      </c>
      <c r="N667" s="5">
        <v>59</v>
      </c>
      <c r="O667" s="5">
        <v>38</v>
      </c>
      <c r="P667" s="5">
        <v>22.2</v>
      </c>
      <c r="Q667" s="5">
        <v>15.4</v>
      </c>
      <c r="R667" s="5">
        <v>178</v>
      </c>
      <c r="S667" s="5">
        <v>148</v>
      </c>
    </row>
    <row r="668" spans="1:19" x14ac:dyDescent="0.25">
      <c r="A668" s="5" t="s">
        <v>1609</v>
      </c>
      <c r="B668" s="5" t="s">
        <v>1610</v>
      </c>
      <c r="F668" s="5">
        <v>0</v>
      </c>
      <c r="G668" s="5">
        <v>560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1611</v>
      </c>
      <c r="B669" s="5" t="s">
        <v>1612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1613</v>
      </c>
      <c r="B670" s="13" t="s">
        <v>1614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1615</v>
      </c>
      <c r="B671" s="5" t="s">
        <v>1616</v>
      </c>
      <c r="F671" s="5">
        <v>0</v>
      </c>
      <c r="G671" s="5">
        <v>270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</row>
    <row r="672" spans="1:19" x14ac:dyDescent="0.25">
      <c r="A672" s="5" t="s">
        <v>1617</v>
      </c>
      <c r="B672" s="5" t="s">
        <v>1618</v>
      </c>
      <c r="F672" s="5">
        <v>0</v>
      </c>
      <c r="G672" s="5">
        <v>415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x14ac:dyDescent="0.25">
      <c r="A673" s="5" t="s">
        <v>1619</v>
      </c>
      <c r="B673" s="5" t="s">
        <v>1620</v>
      </c>
      <c r="F673" s="5">
        <v>0</v>
      </c>
      <c r="G673" s="5">
        <v>356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1621</v>
      </c>
      <c r="B674" s="5" t="s">
        <v>1622</v>
      </c>
      <c r="F674" s="5">
        <v>0</v>
      </c>
      <c r="G674" s="5">
        <v>420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1623</v>
      </c>
      <c r="B675" s="5" t="s">
        <v>1624</v>
      </c>
      <c r="F675" s="5">
        <v>0</v>
      </c>
      <c r="G675" s="5">
        <v>436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1625</v>
      </c>
      <c r="B676" s="5" t="s">
        <v>1626</v>
      </c>
      <c r="F676" s="5">
        <v>0</v>
      </c>
      <c r="G676" s="5">
        <v>512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1627</v>
      </c>
      <c r="B677" s="5" t="s">
        <v>1628</v>
      </c>
      <c r="F677" s="5">
        <v>0</v>
      </c>
      <c r="G677" s="5">
        <v>322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1629</v>
      </c>
      <c r="B678" s="5" t="s">
        <v>1630</v>
      </c>
      <c r="F678" s="5">
        <v>0</v>
      </c>
      <c r="G678" s="5">
        <v>429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1631</v>
      </c>
      <c r="B679" s="5" t="s">
        <v>1632</v>
      </c>
      <c r="C679" s="63">
        <v>44636.937199074076</v>
      </c>
      <c r="D679" s="63">
        <v>44636.958009259259</v>
      </c>
      <c r="E679" s="5" t="s">
        <v>401</v>
      </c>
      <c r="F679" s="5">
        <v>378</v>
      </c>
      <c r="G679" s="5">
        <v>0</v>
      </c>
      <c r="H679" s="5">
        <v>10.8</v>
      </c>
      <c r="I679" s="5">
        <v>469</v>
      </c>
      <c r="J679" s="5">
        <v>410</v>
      </c>
      <c r="K679" s="5">
        <v>210</v>
      </c>
      <c r="L679" s="5">
        <v>116</v>
      </c>
      <c r="M679" s="5">
        <v>82</v>
      </c>
      <c r="N679" s="5">
        <v>82</v>
      </c>
      <c r="O679" s="5">
        <v>52</v>
      </c>
      <c r="P679" s="5">
        <v>27.9</v>
      </c>
      <c r="Q679" s="5">
        <v>21.6</v>
      </c>
      <c r="R679" s="5">
        <v>175</v>
      </c>
      <c r="S679" s="5">
        <v>153</v>
      </c>
    </row>
    <row r="680" spans="1:19" x14ac:dyDescent="0.25">
      <c r="A680" s="5" t="s">
        <v>1633</v>
      </c>
      <c r="B680" s="5" t="s">
        <v>1634</v>
      </c>
      <c r="F680" s="5">
        <v>0</v>
      </c>
      <c r="G680" s="5">
        <v>457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1635</v>
      </c>
      <c r="B681" s="5" t="s">
        <v>1636</v>
      </c>
      <c r="F681" s="5">
        <v>0</v>
      </c>
      <c r="G681" s="5">
        <v>309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1637</v>
      </c>
      <c r="B682" s="5" t="s">
        <v>1638</v>
      </c>
      <c r="F682" s="5">
        <v>0</v>
      </c>
      <c r="G682" s="5">
        <v>545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1639</v>
      </c>
      <c r="B683" s="5" t="s">
        <v>1640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37</v>
      </c>
      <c r="B684" s="5" t="s">
        <v>1641</v>
      </c>
      <c r="C684" s="63">
        <v>44637.839108796295</v>
      </c>
      <c r="D684" s="63">
        <v>44637.859918981485</v>
      </c>
      <c r="E684" s="5" t="s">
        <v>401</v>
      </c>
      <c r="F684" s="5">
        <v>603</v>
      </c>
      <c r="G684" s="5">
        <v>621</v>
      </c>
      <c r="H684" s="5">
        <v>12.96</v>
      </c>
      <c r="I684" s="5">
        <v>564</v>
      </c>
      <c r="J684" s="5">
        <v>532</v>
      </c>
      <c r="K684" s="5">
        <v>335</v>
      </c>
      <c r="L684" s="5">
        <v>114</v>
      </c>
      <c r="M684" s="5">
        <v>81</v>
      </c>
      <c r="N684" s="5">
        <v>100</v>
      </c>
      <c r="O684" s="5">
        <v>65</v>
      </c>
      <c r="P684" s="5">
        <v>30.7</v>
      </c>
      <c r="Q684" s="5">
        <v>25.9</v>
      </c>
      <c r="R684" s="5">
        <v>184</v>
      </c>
      <c r="S684" s="5">
        <v>174</v>
      </c>
    </row>
    <row r="685" spans="1:19" x14ac:dyDescent="0.25">
      <c r="A685" s="5" t="s">
        <v>1642</v>
      </c>
      <c r="B685" s="5" t="s">
        <v>1643</v>
      </c>
      <c r="F685" s="5">
        <v>0</v>
      </c>
      <c r="G685" s="5">
        <v>323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</row>
    <row r="686" spans="1:19" x14ac:dyDescent="0.25">
      <c r="A686" s="5" t="s">
        <v>1644</v>
      </c>
      <c r="B686" s="5" t="s">
        <v>1645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1646</v>
      </c>
      <c r="B687" s="13" t="s">
        <v>1647</v>
      </c>
      <c r="F687" s="5">
        <v>0</v>
      </c>
      <c r="G687" s="5">
        <v>402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1648</v>
      </c>
      <c r="B688" s="5" t="s">
        <v>1649</v>
      </c>
      <c r="F688" s="5">
        <v>0</v>
      </c>
      <c r="G688" s="5">
        <v>492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199</v>
      </c>
      <c r="B689" s="5" t="s">
        <v>1650</v>
      </c>
      <c r="C689" s="63">
        <v>44636.974166666667</v>
      </c>
      <c r="D689" s="63">
        <v>44636.994988425926</v>
      </c>
      <c r="E689" s="5" t="s">
        <v>401</v>
      </c>
      <c r="F689" s="5">
        <v>372</v>
      </c>
      <c r="G689" s="5">
        <v>0</v>
      </c>
      <c r="H689" s="5">
        <v>10.74</v>
      </c>
      <c r="I689" s="5">
        <v>505</v>
      </c>
      <c r="J689" s="5">
        <v>509</v>
      </c>
      <c r="K689" s="5">
        <v>207</v>
      </c>
      <c r="L689" s="5">
        <v>113</v>
      </c>
      <c r="M689" s="5">
        <v>80</v>
      </c>
      <c r="N689" s="5">
        <v>79</v>
      </c>
      <c r="O689" s="5">
        <v>52</v>
      </c>
      <c r="P689" s="5">
        <v>30.2</v>
      </c>
      <c r="Q689" s="5">
        <v>21.5</v>
      </c>
      <c r="R689" s="5">
        <v>167</v>
      </c>
      <c r="S689" s="5">
        <v>149</v>
      </c>
    </row>
    <row r="690" spans="1:19" x14ac:dyDescent="0.25">
      <c r="A690" s="5" t="s">
        <v>1651</v>
      </c>
      <c r="B690" s="5" t="s">
        <v>1652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1653</v>
      </c>
      <c r="B691" s="5" t="s">
        <v>1654</v>
      </c>
      <c r="F691" s="5">
        <v>0</v>
      </c>
      <c r="G691" s="5">
        <v>466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1655</v>
      </c>
      <c r="B692" s="5" t="s">
        <v>1656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</row>
    <row r="693" spans="1:19" x14ac:dyDescent="0.25">
      <c r="A693" s="5" t="s">
        <v>1657</v>
      </c>
      <c r="B693" s="5" t="s">
        <v>1658</v>
      </c>
      <c r="F693" s="5">
        <v>0</v>
      </c>
      <c r="G693" s="5">
        <v>461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1659</v>
      </c>
      <c r="B694" s="5" t="s">
        <v>1660</v>
      </c>
      <c r="F694" s="5">
        <v>0</v>
      </c>
      <c r="G694" s="5">
        <v>387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</row>
    <row r="695" spans="1:19" x14ac:dyDescent="0.25">
      <c r="A695" s="5" t="s">
        <v>1661</v>
      </c>
      <c r="B695" s="5" t="s">
        <v>1662</v>
      </c>
      <c r="F695" s="5">
        <v>0</v>
      </c>
      <c r="G695" s="5">
        <v>354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1663</v>
      </c>
      <c r="B696" s="5" t="s">
        <v>1664</v>
      </c>
      <c r="C696" s="63">
        <v>44637.083460648151</v>
      </c>
      <c r="D696" s="63">
        <v>44637.10428240741</v>
      </c>
      <c r="E696" s="5" t="s">
        <v>401</v>
      </c>
      <c r="F696" s="5">
        <v>385</v>
      </c>
      <c r="G696" s="5">
        <v>612</v>
      </c>
      <c r="H696" s="5">
        <v>10.84</v>
      </c>
      <c r="I696" s="5">
        <v>582</v>
      </c>
      <c r="J696" s="5">
        <v>328</v>
      </c>
      <c r="K696" s="5">
        <v>214</v>
      </c>
      <c r="L696" s="5">
        <v>90</v>
      </c>
      <c r="M696" s="5">
        <v>80</v>
      </c>
      <c r="N696" s="5">
        <v>70</v>
      </c>
      <c r="O696" s="5">
        <v>52</v>
      </c>
      <c r="P696" s="5">
        <v>25.7</v>
      </c>
      <c r="Q696" s="5">
        <v>21.7</v>
      </c>
      <c r="R696" s="5">
        <v>0</v>
      </c>
      <c r="S696" s="5">
        <v>0</v>
      </c>
    </row>
    <row r="697" spans="1:19" x14ac:dyDescent="0.25">
      <c r="A697" s="5" t="s">
        <v>1665</v>
      </c>
      <c r="B697" s="5" t="s">
        <v>1666</v>
      </c>
      <c r="F697" s="5">
        <v>0</v>
      </c>
      <c r="G697" s="5">
        <v>420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1667</v>
      </c>
      <c r="B698" s="5" t="s">
        <v>1668</v>
      </c>
      <c r="F698" s="5">
        <v>0</v>
      </c>
      <c r="G698" s="5">
        <v>611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1669</v>
      </c>
      <c r="B699" s="5" t="s">
        <v>1670</v>
      </c>
      <c r="F699" s="5">
        <v>0</v>
      </c>
      <c r="G699" s="5">
        <v>230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1671</v>
      </c>
      <c r="B700" s="5" t="s">
        <v>1672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1673</v>
      </c>
      <c r="B701" s="5" t="s">
        <v>1674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258</v>
      </c>
      <c r="B702" s="5" t="s">
        <v>1675</v>
      </c>
      <c r="C702" s="63">
        <v>44637.872893518521</v>
      </c>
      <c r="D702" s="63">
        <v>44637.893726851849</v>
      </c>
      <c r="E702" s="5" t="s">
        <v>401</v>
      </c>
      <c r="F702" s="5">
        <v>411</v>
      </c>
      <c r="G702" s="5">
        <v>458</v>
      </c>
      <c r="H702" s="5">
        <v>11.17</v>
      </c>
      <c r="I702" s="5">
        <v>580</v>
      </c>
      <c r="J702" s="5">
        <v>464</v>
      </c>
      <c r="K702" s="5">
        <v>228</v>
      </c>
      <c r="L702" s="5">
        <v>108</v>
      </c>
      <c r="M702" s="5">
        <v>79</v>
      </c>
      <c r="N702" s="5">
        <v>82</v>
      </c>
      <c r="O702" s="5">
        <v>55</v>
      </c>
      <c r="P702" s="5">
        <v>29.2</v>
      </c>
      <c r="Q702" s="5">
        <v>22.3</v>
      </c>
      <c r="R702" s="5">
        <v>0</v>
      </c>
      <c r="S702" s="5">
        <v>0</v>
      </c>
    </row>
    <row r="703" spans="1:19" x14ac:dyDescent="0.25">
      <c r="A703" s="5" t="s">
        <v>1676</v>
      </c>
      <c r="B703" s="5" t="s">
        <v>1677</v>
      </c>
      <c r="F703" s="5">
        <v>0</v>
      </c>
      <c r="G703" s="5">
        <v>472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1678</v>
      </c>
      <c r="B704" s="5" t="s">
        <v>1679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1680</v>
      </c>
      <c r="B705" s="13" t="s">
        <v>1681</v>
      </c>
      <c r="F705" s="5">
        <v>0</v>
      </c>
      <c r="G705" s="5">
        <v>713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1682</v>
      </c>
      <c r="B706" s="5" t="s">
        <v>1683</v>
      </c>
      <c r="F706" s="5">
        <v>0</v>
      </c>
      <c r="G706" s="5">
        <v>331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1684</v>
      </c>
      <c r="B707" s="5" t="s">
        <v>1685</v>
      </c>
      <c r="F707" s="5">
        <v>0</v>
      </c>
      <c r="G707" s="5">
        <v>506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</row>
    <row r="708" spans="1:19" x14ac:dyDescent="0.25">
      <c r="A708" s="5" t="s">
        <v>1686</v>
      </c>
      <c r="B708" s="5" t="s">
        <v>1687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1688</v>
      </c>
      <c r="B709" s="5" t="s">
        <v>1689</v>
      </c>
      <c r="F709" s="5">
        <v>0</v>
      </c>
      <c r="G709" s="5">
        <v>438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</row>
    <row r="710" spans="1:19" x14ac:dyDescent="0.25">
      <c r="A710" s="5" t="s">
        <v>1690</v>
      </c>
      <c r="B710" s="5" t="s">
        <v>1691</v>
      </c>
      <c r="F710" s="5">
        <v>0</v>
      </c>
      <c r="G710" s="5">
        <v>400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1692</v>
      </c>
      <c r="B711" s="5" t="s">
        <v>1693</v>
      </c>
      <c r="F711" s="5">
        <v>0</v>
      </c>
      <c r="G711" s="5">
        <v>360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</row>
    <row r="712" spans="1:19" x14ac:dyDescent="0.25">
      <c r="A712" s="5" t="s">
        <v>1694</v>
      </c>
      <c r="B712" s="5" t="s">
        <v>1695</v>
      </c>
      <c r="F712" s="5">
        <v>0</v>
      </c>
      <c r="G712" s="5">
        <v>330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1696</v>
      </c>
      <c r="B713" s="5" t="s">
        <v>1697</v>
      </c>
      <c r="F713" s="5">
        <v>0</v>
      </c>
      <c r="G713" s="5">
        <v>475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1698</v>
      </c>
      <c r="B714" s="5" t="s">
        <v>1699</v>
      </c>
      <c r="F714" s="5">
        <v>0</v>
      </c>
      <c r="G714" s="5">
        <v>439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1700</v>
      </c>
      <c r="B715" s="5" t="s">
        <v>1701</v>
      </c>
      <c r="F715" s="5">
        <v>0</v>
      </c>
      <c r="G715" s="5">
        <v>404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1702</v>
      </c>
      <c r="B716" s="5" t="s">
        <v>1703</v>
      </c>
      <c r="F716" s="5">
        <v>0</v>
      </c>
      <c r="G716" s="5">
        <v>411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1704</v>
      </c>
      <c r="B717" s="5" t="s">
        <v>1705</v>
      </c>
      <c r="F717" s="5">
        <v>0</v>
      </c>
      <c r="G717" s="5">
        <v>301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1706</v>
      </c>
      <c r="B718" s="5" t="s">
        <v>1707</v>
      </c>
      <c r="F718" s="5">
        <v>0</v>
      </c>
      <c r="G718" s="5">
        <v>458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1708</v>
      </c>
      <c r="B719" s="5" t="s">
        <v>1709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</row>
    <row r="720" spans="1:19" x14ac:dyDescent="0.25">
      <c r="A720" s="5" t="s">
        <v>1710</v>
      </c>
      <c r="B720" s="5" t="s">
        <v>1711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x14ac:dyDescent="0.25">
      <c r="A721" s="5" t="s">
        <v>1712</v>
      </c>
      <c r="B721" s="5" t="s">
        <v>1713</v>
      </c>
      <c r="F721" s="5">
        <v>0</v>
      </c>
      <c r="G721" s="5">
        <v>546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1714</v>
      </c>
      <c r="B722" s="5" t="s">
        <v>1715</v>
      </c>
      <c r="F722" s="5">
        <v>0</v>
      </c>
      <c r="G722" s="5">
        <v>364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1716</v>
      </c>
      <c r="B723" s="5" t="s">
        <v>1717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167</v>
      </c>
      <c r="B724" s="5" t="s">
        <v>1718</v>
      </c>
      <c r="C724" s="63">
        <v>44637.687326388892</v>
      </c>
      <c r="D724" s="63">
        <v>44637.708124999997</v>
      </c>
      <c r="E724" s="5" t="s">
        <v>401</v>
      </c>
      <c r="F724" s="5">
        <v>395</v>
      </c>
      <c r="G724" s="5">
        <v>403</v>
      </c>
      <c r="H724" s="5">
        <v>10.97</v>
      </c>
      <c r="I724" s="5">
        <v>545</v>
      </c>
      <c r="J724" s="5">
        <v>553</v>
      </c>
      <c r="K724" s="5">
        <v>219</v>
      </c>
      <c r="L724" s="5">
        <v>116</v>
      </c>
      <c r="M724" s="5">
        <v>75</v>
      </c>
      <c r="N724" s="5">
        <v>82</v>
      </c>
      <c r="O724" s="5">
        <v>57</v>
      </c>
      <c r="P724" s="5">
        <v>31.1</v>
      </c>
      <c r="Q724" s="5">
        <v>21.9</v>
      </c>
      <c r="R724" s="5">
        <v>0</v>
      </c>
      <c r="S724" s="5">
        <v>0</v>
      </c>
    </row>
    <row r="725" spans="1:19" x14ac:dyDescent="0.25">
      <c r="A725" s="5" t="s">
        <v>1719</v>
      </c>
      <c r="B725" s="5" t="s">
        <v>1720</v>
      </c>
      <c r="F725" s="5">
        <v>0</v>
      </c>
      <c r="G725" s="5">
        <v>424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1721</v>
      </c>
      <c r="B726" s="5" t="s">
        <v>1722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1723</v>
      </c>
      <c r="B727" s="5" t="s">
        <v>1724</v>
      </c>
      <c r="F727" s="5">
        <v>0</v>
      </c>
      <c r="G727" s="5">
        <v>287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236</v>
      </c>
      <c r="B728" s="5" t="s">
        <v>1725</v>
      </c>
      <c r="C728" s="63">
        <v>44638.081180555557</v>
      </c>
      <c r="D728" s="63">
        <v>44638.101990740739</v>
      </c>
      <c r="E728" s="5" t="s">
        <v>401</v>
      </c>
      <c r="F728" s="5">
        <v>309</v>
      </c>
      <c r="G728" s="5">
        <v>351</v>
      </c>
      <c r="H728" s="5">
        <v>9.85</v>
      </c>
      <c r="I728" s="5">
        <v>430</v>
      </c>
      <c r="J728" s="5">
        <v>582</v>
      </c>
      <c r="K728" s="5">
        <v>172</v>
      </c>
      <c r="L728" s="5">
        <v>123</v>
      </c>
      <c r="M728" s="5">
        <v>81</v>
      </c>
      <c r="N728" s="5">
        <v>84</v>
      </c>
      <c r="O728" s="5">
        <v>48</v>
      </c>
      <c r="P728" s="5">
        <v>31.7</v>
      </c>
      <c r="Q728" s="5">
        <v>19.7</v>
      </c>
      <c r="R728" s="5">
        <v>0</v>
      </c>
      <c r="S728" s="5">
        <v>0</v>
      </c>
    </row>
    <row r="729" spans="1:19" x14ac:dyDescent="0.25">
      <c r="A729" s="5" t="s">
        <v>1726</v>
      </c>
      <c r="B729" s="5" t="s">
        <v>1727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</row>
    <row r="730" spans="1:19" x14ac:dyDescent="0.25">
      <c r="A730" s="5" t="s">
        <v>1728</v>
      </c>
      <c r="B730" s="5" t="s">
        <v>1729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238</v>
      </c>
      <c r="B731" s="5" t="s">
        <v>1730</v>
      </c>
      <c r="F731" s="5">
        <v>0</v>
      </c>
      <c r="G731" s="5">
        <v>468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1731</v>
      </c>
      <c r="B732" s="5" t="s">
        <v>1732</v>
      </c>
      <c r="F732" s="5">
        <v>0</v>
      </c>
      <c r="G732" s="5">
        <v>554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1733</v>
      </c>
      <c r="B733" s="5" t="s">
        <v>1734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</row>
    <row r="734" spans="1:19" x14ac:dyDescent="0.25">
      <c r="A734" s="5" t="s">
        <v>1735</v>
      </c>
      <c r="B734" s="5" t="s">
        <v>1736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1737</v>
      </c>
      <c r="B735" s="5" t="s">
        <v>1738</v>
      </c>
      <c r="F735" s="5">
        <v>0</v>
      </c>
      <c r="G735" s="5">
        <v>328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1739</v>
      </c>
      <c r="B736" s="5" t="s">
        <v>1740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</row>
    <row r="737" spans="1:19" x14ac:dyDescent="0.25">
      <c r="A737" s="5" t="s">
        <v>334</v>
      </c>
      <c r="B737" s="5" t="s">
        <v>1741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1742</v>
      </c>
      <c r="B738" s="5" t="s">
        <v>1743</v>
      </c>
      <c r="F738" s="5">
        <v>0</v>
      </c>
      <c r="G738" s="5">
        <v>318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1744</v>
      </c>
      <c r="B739" s="13" t="s">
        <v>1745</v>
      </c>
      <c r="F739" s="5">
        <v>0</v>
      </c>
      <c r="G739" s="5">
        <v>452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1746</v>
      </c>
      <c r="B740" s="5" t="s">
        <v>1747</v>
      </c>
      <c r="F740" s="5">
        <v>0</v>
      </c>
      <c r="G740" s="5">
        <v>403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</row>
    <row r="741" spans="1:19" x14ac:dyDescent="0.25">
      <c r="A741" s="5" t="s">
        <v>141</v>
      </c>
      <c r="B741" s="5" t="s">
        <v>1748</v>
      </c>
      <c r="C741" s="63">
        <v>44638.469386574077</v>
      </c>
      <c r="D741" s="63">
        <v>44638.490173611113</v>
      </c>
      <c r="E741" s="5" t="s">
        <v>401</v>
      </c>
      <c r="F741" s="5">
        <v>331</v>
      </c>
      <c r="G741" s="5">
        <v>0</v>
      </c>
      <c r="H741" s="5">
        <v>10.31</v>
      </c>
      <c r="I741" s="5">
        <v>498</v>
      </c>
      <c r="J741" s="5">
        <v>263</v>
      </c>
      <c r="K741" s="5">
        <v>184</v>
      </c>
      <c r="L741" s="5">
        <v>102</v>
      </c>
      <c r="M741" s="5">
        <v>77</v>
      </c>
      <c r="N741" s="5">
        <v>66</v>
      </c>
      <c r="O741" s="5">
        <v>50</v>
      </c>
      <c r="P741" s="5">
        <v>23.7</v>
      </c>
      <c r="Q741" s="5">
        <v>20.6</v>
      </c>
      <c r="R741" s="5">
        <v>168</v>
      </c>
      <c r="S741" s="5">
        <v>157</v>
      </c>
    </row>
    <row r="742" spans="1:19" x14ac:dyDescent="0.25">
      <c r="A742" s="5" t="s">
        <v>1749</v>
      </c>
      <c r="B742" s="5" t="s">
        <v>1750</v>
      </c>
      <c r="F742" s="5">
        <v>0</v>
      </c>
      <c r="G742" s="5">
        <v>433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</row>
    <row r="743" spans="1:19" x14ac:dyDescent="0.25">
      <c r="A743" s="5" t="s">
        <v>1751</v>
      </c>
      <c r="B743" s="5" t="s">
        <v>1752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1753</v>
      </c>
      <c r="B744" s="5" t="s">
        <v>1754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1755</v>
      </c>
      <c r="B745" s="13" t="s">
        <v>1756</v>
      </c>
      <c r="F745" s="5">
        <v>0</v>
      </c>
      <c r="G745" s="5">
        <v>407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</row>
    <row r="746" spans="1:19" x14ac:dyDescent="0.25">
      <c r="A746" s="5" t="s">
        <v>1757</v>
      </c>
      <c r="B746" s="5" t="s">
        <v>1758</v>
      </c>
      <c r="F746" s="5">
        <v>0</v>
      </c>
      <c r="G746" s="5">
        <v>608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1759</v>
      </c>
      <c r="B747" s="5" t="s">
        <v>1760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1761</v>
      </c>
      <c r="B748" s="5" t="s">
        <v>1762</v>
      </c>
      <c r="F748" s="5">
        <v>0</v>
      </c>
      <c r="G748" s="5">
        <v>350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35</v>
      </c>
      <c r="B749" s="5" t="s">
        <v>1763</v>
      </c>
      <c r="C749" s="63">
        <v>44636.952719907407</v>
      </c>
      <c r="D749" s="63">
        <v>44636.97351851852</v>
      </c>
      <c r="E749" s="5" t="s">
        <v>401</v>
      </c>
      <c r="F749" s="5">
        <v>565</v>
      </c>
      <c r="G749" s="5">
        <v>618</v>
      </c>
      <c r="H749" s="5">
        <v>12.62</v>
      </c>
      <c r="I749" s="5">
        <v>506</v>
      </c>
      <c r="J749" s="5">
        <v>509</v>
      </c>
      <c r="K749" s="5">
        <v>314</v>
      </c>
      <c r="L749" s="5">
        <v>116</v>
      </c>
      <c r="M749" s="5">
        <v>78</v>
      </c>
      <c r="N749" s="5">
        <v>87</v>
      </c>
      <c r="O749" s="5">
        <v>63</v>
      </c>
      <c r="P749" s="5">
        <v>30.2</v>
      </c>
      <c r="Q749" s="5">
        <v>25.2</v>
      </c>
      <c r="R749" s="5">
        <v>161</v>
      </c>
      <c r="S749" s="5">
        <v>150</v>
      </c>
    </row>
    <row r="750" spans="1:19" x14ac:dyDescent="0.25">
      <c r="A750" s="5" t="s">
        <v>324</v>
      </c>
      <c r="B750" s="5" t="s">
        <v>1764</v>
      </c>
      <c r="C750" s="63">
        <v>44637.442685185182</v>
      </c>
      <c r="D750" s="63">
        <v>44637.463506944441</v>
      </c>
      <c r="E750" s="5" t="s">
        <v>401</v>
      </c>
      <c r="F750" s="5">
        <v>273</v>
      </c>
      <c r="G750" s="5">
        <v>455</v>
      </c>
      <c r="H750" s="5">
        <v>9.39</v>
      </c>
      <c r="I750" s="5">
        <v>421</v>
      </c>
      <c r="J750" s="5">
        <v>368</v>
      </c>
      <c r="K750" s="5">
        <v>152</v>
      </c>
      <c r="L750" s="5">
        <v>120</v>
      </c>
      <c r="M750" s="5">
        <v>81</v>
      </c>
      <c r="N750" s="5">
        <v>68</v>
      </c>
      <c r="O750" s="5">
        <v>46</v>
      </c>
      <c r="P750" s="5">
        <v>26.9</v>
      </c>
      <c r="Q750" s="5">
        <v>18.8</v>
      </c>
      <c r="R750" s="5">
        <v>163</v>
      </c>
      <c r="S750" s="5">
        <v>140</v>
      </c>
    </row>
    <row r="751" spans="1:19" x14ac:dyDescent="0.25">
      <c r="A751" s="5" t="s">
        <v>45</v>
      </c>
      <c r="B751" s="5" t="s">
        <v>1765</v>
      </c>
      <c r="C751" s="63">
        <v>44637.0778587963</v>
      </c>
      <c r="D751" s="63">
        <v>44637.098680555559</v>
      </c>
      <c r="E751" s="5" t="s">
        <v>401</v>
      </c>
      <c r="F751" s="5">
        <v>318</v>
      </c>
      <c r="G751" s="5">
        <v>406</v>
      </c>
      <c r="H751" s="5">
        <v>10.01</v>
      </c>
      <c r="I751" s="5">
        <v>551</v>
      </c>
      <c r="J751" s="5">
        <v>454</v>
      </c>
      <c r="K751" s="5">
        <v>177</v>
      </c>
      <c r="L751" s="5">
        <v>123</v>
      </c>
      <c r="M751" s="5">
        <v>80</v>
      </c>
      <c r="N751" s="5">
        <v>80</v>
      </c>
      <c r="O751" s="5">
        <v>50</v>
      </c>
      <c r="P751" s="5">
        <v>29</v>
      </c>
      <c r="Q751" s="5">
        <v>20</v>
      </c>
      <c r="R751" s="5">
        <v>183</v>
      </c>
      <c r="S751" s="5">
        <v>160</v>
      </c>
    </row>
    <row r="752" spans="1:19" x14ac:dyDescent="0.25">
      <c r="A752" s="5" t="s">
        <v>1766</v>
      </c>
      <c r="B752" s="5" t="s">
        <v>1767</v>
      </c>
      <c r="F752" s="5">
        <v>0</v>
      </c>
      <c r="G752" s="5">
        <v>352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1768</v>
      </c>
      <c r="B753" s="5" t="s">
        <v>1769</v>
      </c>
      <c r="F753" s="5">
        <v>0</v>
      </c>
      <c r="G753" s="5">
        <v>358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1770</v>
      </c>
      <c r="B754" s="5" t="s">
        <v>1771</v>
      </c>
      <c r="F754" s="5">
        <v>0</v>
      </c>
      <c r="G754" s="5">
        <v>333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1772</v>
      </c>
      <c r="B755" s="5" t="s">
        <v>1773</v>
      </c>
      <c r="F755" s="5">
        <v>0</v>
      </c>
      <c r="G755" s="5">
        <v>444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1774</v>
      </c>
      <c r="B756" s="5" t="s">
        <v>1775</v>
      </c>
      <c r="F756" s="5">
        <v>0</v>
      </c>
      <c r="G756" s="5">
        <v>292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</row>
    <row r="757" spans="1:19" x14ac:dyDescent="0.25">
      <c r="A757" s="5" t="s">
        <v>1776</v>
      </c>
      <c r="B757" s="5" t="s">
        <v>1777</v>
      </c>
      <c r="F757" s="5">
        <v>0</v>
      </c>
      <c r="G757" s="5">
        <v>442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1778</v>
      </c>
      <c r="B758" s="5" t="s">
        <v>1779</v>
      </c>
      <c r="F758" s="5">
        <v>0</v>
      </c>
      <c r="G758" s="5">
        <v>555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1780</v>
      </c>
      <c r="B759" s="5" t="s">
        <v>1781</v>
      </c>
      <c r="F759" s="5">
        <v>0</v>
      </c>
      <c r="G759" s="5">
        <v>421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115</v>
      </c>
      <c r="B760" s="5" t="s">
        <v>1782</v>
      </c>
      <c r="C760" s="63">
        <v>44638.005694444444</v>
      </c>
      <c r="D760" s="63">
        <v>44638.02652777778</v>
      </c>
      <c r="E760" s="5" t="s">
        <v>401</v>
      </c>
      <c r="F760" s="5">
        <v>288</v>
      </c>
      <c r="G760" s="5">
        <v>0</v>
      </c>
      <c r="H760" s="5">
        <v>9.7200000000000006</v>
      </c>
      <c r="I760" s="5">
        <v>438</v>
      </c>
      <c r="J760" s="5">
        <v>353</v>
      </c>
      <c r="K760" s="5">
        <v>160</v>
      </c>
      <c r="L760" s="5">
        <v>118</v>
      </c>
      <c r="M760" s="5">
        <v>79</v>
      </c>
      <c r="N760" s="5">
        <v>72</v>
      </c>
      <c r="O760" s="5">
        <v>48</v>
      </c>
      <c r="P760" s="5">
        <v>26.4</v>
      </c>
      <c r="Q760" s="5">
        <v>19.399999999999999</v>
      </c>
      <c r="R760" s="5">
        <v>159</v>
      </c>
      <c r="S760" s="5">
        <v>140</v>
      </c>
    </row>
    <row r="761" spans="1:19" x14ac:dyDescent="0.25">
      <c r="A761" s="5" t="s">
        <v>1783</v>
      </c>
      <c r="B761" s="5" t="s">
        <v>1784</v>
      </c>
      <c r="F761" s="5">
        <v>0</v>
      </c>
      <c r="G761" s="5">
        <v>472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1785</v>
      </c>
      <c r="B762" s="5" t="s">
        <v>1786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1787</v>
      </c>
      <c r="B763" s="5" t="s">
        <v>1788</v>
      </c>
      <c r="F763" s="5">
        <v>0</v>
      </c>
      <c r="G763" s="5">
        <v>320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x14ac:dyDescent="0.25">
      <c r="A764" s="5" t="s">
        <v>1789</v>
      </c>
      <c r="B764" s="5" t="s">
        <v>1790</v>
      </c>
      <c r="F764" s="5">
        <v>0</v>
      </c>
      <c r="G764" s="5">
        <v>419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1791</v>
      </c>
      <c r="B765" s="5" t="s">
        <v>1792</v>
      </c>
      <c r="F765" s="5">
        <v>0</v>
      </c>
      <c r="G765" s="5">
        <v>593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1793</v>
      </c>
      <c r="B766" s="5" t="s">
        <v>1794</v>
      </c>
      <c r="F766" s="5">
        <v>0</v>
      </c>
      <c r="G766" s="5">
        <v>431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1795</v>
      </c>
      <c r="B767" s="13" t="s">
        <v>1796</v>
      </c>
      <c r="F767" s="5">
        <v>0</v>
      </c>
      <c r="G767" s="5">
        <v>434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1797</v>
      </c>
      <c r="B768" s="5" t="s">
        <v>1798</v>
      </c>
      <c r="F768" s="5">
        <v>0</v>
      </c>
      <c r="G768" s="5">
        <v>282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</row>
    <row r="769" spans="1:19" x14ac:dyDescent="0.25">
      <c r="A769" s="5" t="s">
        <v>1799</v>
      </c>
      <c r="B769" s="5" t="s">
        <v>1800</v>
      </c>
      <c r="F769" s="5">
        <v>0</v>
      </c>
      <c r="G769" s="5">
        <v>322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1801</v>
      </c>
      <c r="B770" s="5" t="s">
        <v>1802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1803</v>
      </c>
      <c r="B771" s="5" t="s">
        <v>1804</v>
      </c>
      <c r="F771" s="5">
        <v>0</v>
      </c>
      <c r="G771" s="5">
        <v>355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1805</v>
      </c>
      <c r="B772" s="5" t="s">
        <v>1806</v>
      </c>
      <c r="F772" s="5">
        <v>0</v>
      </c>
      <c r="G772" s="5">
        <v>273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1807</v>
      </c>
      <c r="B773" s="5" t="s">
        <v>1808</v>
      </c>
      <c r="F773" s="5">
        <v>0</v>
      </c>
      <c r="G773" s="5">
        <v>431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1809</v>
      </c>
      <c r="B774" s="5" t="s">
        <v>1810</v>
      </c>
      <c r="F774" s="5">
        <v>0</v>
      </c>
      <c r="G774" s="5">
        <v>586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1811</v>
      </c>
      <c r="B775" s="5" t="s">
        <v>1812</v>
      </c>
      <c r="F775" s="5">
        <v>0</v>
      </c>
      <c r="G775" s="5">
        <v>488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1813</v>
      </c>
      <c r="B776" s="5" t="s">
        <v>1814</v>
      </c>
      <c r="F776" s="5">
        <v>0</v>
      </c>
      <c r="G776" s="5">
        <v>334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</row>
    <row r="777" spans="1:19" x14ac:dyDescent="0.25">
      <c r="A777" s="5" t="s">
        <v>1815</v>
      </c>
      <c r="B777" s="5" t="s">
        <v>1816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201</v>
      </c>
      <c r="B778" s="5" t="s">
        <v>1817</v>
      </c>
      <c r="C778" s="63">
        <v>44637.542546296296</v>
      </c>
      <c r="D778" s="63">
        <v>44637.563356481478</v>
      </c>
      <c r="E778" s="5" t="s">
        <v>401</v>
      </c>
      <c r="F778" s="5">
        <v>473</v>
      </c>
      <c r="G778" s="5">
        <v>503</v>
      </c>
      <c r="H778" s="5">
        <v>11.66</v>
      </c>
      <c r="I778" s="5">
        <v>685</v>
      </c>
      <c r="J778" s="5">
        <v>518</v>
      </c>
      <c r="K778" s="5">
        <v>263</v>
      </c>
      <c r="L778" s="5">
        <v>121</v>
      </c>
      <c r="M778" s="5">
        <v>79</v>
      </c>
      <c r="N778" s="5">
        <v>84</v>
      </c>
      <c r="O778" s="5">
        <v>58</v>
      </c>
      <c r="P778" s="5">
        <v>30.4</v>
      </c>
      <c r="Q778" s="5">
        <v>23.3</v>
      </c>
      <c r="R778" s="5">
        <v>0</v>
      </c>
      <c r="S778" s="5">
        <v>0</v>
      </c>
    </row>
    <row r="779" spans="1:19" x14ac:dyDescent="0.25">
      <c r="A779" s="5" t="s">
        <v>1818</v>
      </c>
      <c r="B779" s="13" t="s">
        <v>1819</v>
      </c>
      <c r="F779" s="5">
        <v>0</v>
      </c>
      <c r="G779" s="5">
        <v>314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1820</v>
      </c>
      <c r="B780" s="5" t="s">
        <v>1821</v>
      </c>
      <c r="F780" s="5">
        <v>0</v>
      </c>
      <c r="G780" s="5">
        <v>566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1822</v>
      </c>
      <c r="B781" s="5" t="s">
        <v>1823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1824</v>
      </c>
      <c r="B782" s="5" t="s">
        <v>1825</v>
      </c>
      <c r="F782" s="5">
        <v>0</v>
      </c>
      <c r="G782" s="5">
        <v>374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1826</v>
      </c>
      <c r="B783" s="5" t="s">
        <v>1827</v>
      </c>
      <c r="F783" s="5">
        <v>0</v>
      </c>
      <c r="G783" s="5">
        <v>330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1828</v>
      </c>
      <c r="B784" s="5" t="s">
        <v>1829</v>
      </c>
      <c r="F784" s="5">
        <v>0</v>
      </c>
      <c r="G784" s="5">
        <v>351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x14ac:dyDescent="0.25">
      <c r="A785" s="5" t="s">
        <v>1830</v>
      </c>
      <c r="B785" s="5" t="s">
        <v>1831</v>
      </c>
      <c r="F785" s="5">
        <v>0</v>
      </c>
      <c r="G785" s="5">
        <v>374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1832</v>
      </c>
      <c r="B786" s="5" t="s">
        <v>1833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1834</v>
      </c>
      <c r="B787" s="5" t="s">
        <v>1835</v>
      </c>
      <c r="F787" s="5">
        <v>0</v>
      </c>
      <c r="G787" s="5">
        <v>302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1836</v>
      </c>
      <c r="B788" s="5" t="s">
        <v>1837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</row>
    <row r="789" spans="1:19" x14ac:dyDescent="0.25">
      <c r="A789" s="5" t="s">
        <v>163</v>
      </c>
      <c r="B789" s="5" t="s">
        <v>1838</v>
      </c>
      <c r="C789" s="63">
        <v>44637.470520833333</v>
      </c>
      <c r="D789" s="63">
        <v>44637.491331018522</v>
      </c>
      <c r="E789" s="5" t="s">
        <v>401</v>
      </c>
      <c r="F789" s="5">
        <v>353</v>
      </c>
      <c r="G789" s="5">
        <v>0</v>
      </c>
      <c r="H789" s="5">
        <v>10.46</v>
      </c>
      <c r="I789" s="5">
        <v>522</v>
      </c>
      <c r="J789" s="5">
        <v>701</v>
      </c>
      <c r="K789" s="5">
        <v>196</v>
      </c>
      <c r="L789" s="5">
        <v>127</v>
      </c>
      <c r="M789" s="5">
        <v>74</v>
      </c>
      <c r="N789" s="5">
        <v>99</v>
      </c>
      <c r="O789" s="5">
        <v>55</v>
      </c>
      <c r="P789" s="5">
        <v>33.799999999999997</v>
      </c>
      <c r="Q789" s="5">
        <v>20.9</v>
      </c>
      <c r="R789" s="5">
        <v>0</v>
      </c>
      <c r="S789" s="5">
        <v>0</v>
      </c>
    </row>
    <row r="790" spans="1:19" x14ac:dyDescent="0.25">
      <c r="A790" s="5" t="s">
        <v>1839</v>
      </c>
      <c r="B790" s="5" t="s">
        <v>1840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119</v>
      </c>
      <c r="B791" s="5" t="s">
        <v>1841</v>
      </c>
      <c r="C791" s="63">
        <v>44638.104062500002</v>
      </c>
      <c r="D791" s="63">
        <v>44638.124884259261</v>
      </c>
      <c r="E791" s="5" t="s">
        <v>401</v>
      </c>
      <c r="F791" s="5">
        <v>263</v>
      </c>
      <c r="G791" s="5">
        <v>0</v>
      </c>
      <c r="H791" s="5">
        <v>9.19</v>
      </c>
      <c r="I791" s="5">
        <v>385</v>
      </c>
      <c r="J791" s="5">
        <v>337</v>
      </c>
      <c r="K791" s="5">
        <v>146</v>
      </c>
      <c r="L791" s="5">
        <v>118</v>
      </c>
      <c r="M791" s="5">
        <v>77</v>
      </c>
      <c r="N791" s="5">
        <v>68</v>
      </c>
      <c r="O791" s="5">
        <v>46</v>
      </c>
      <c r="P791" s="5">
        <v>26</v>
      </c>
      <c r="Q791" s="5">
        <v>18.399999999999999</v>
      </c>
      <c r="R791" s="5">
        <v>0</v>
      </c>
      <c r="S791" s="5">
        <v>0</v>
      </c>
    </row>
    <row r="792" spans="1:19" x14ac:dyDescent="0.25">
      <c r="A792" s="5" t="s">
        <v>1842</v>
      </c>
      <c r="B792" s="5" t="s">
        <v>1843</v>
      </c>
      <c r="F792" s="5">
        <v>0</v>
      </c>
      <c r="G792" s="5">
        <v>302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</row>
    <row r="793" spans="1:19" x14ac:dyDescent="0.25">
      <c r="A793" s="5" t="s">
        <v>1844</v>
      </c>
      <c r="B793" s="5" t="s">
        <v>1845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1846</v>
      </c>
      <c r="B794" s="5" t="s">
        <v>1847</v>
      </c>
      <c r="F794" s="5">
        <v>0</v>
      </c>
      <c r="G794" s="5">
        <v>409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1848</v>
      </c>
      <c r="B795" s="5" t="s">
        <v>1849</v>
      </c>
      <c r="F795" s="5">
        <v>0</v>
      </c>
      <c r="G795" s="5">
        <v>336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</row>
    <row r="796" spans="1:19" x14ac:dyDescent="0.25">
      <c r="A796" s="5" t="s">
        <v>1850</v>
      </c>
      <c r="B796" s="5" t="s">
        <v>1851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</row>
    <row r="797" spans="1:19" x14ac:dyDescent="0.25">
      <c r="A797" s="5" t="s">
        <v>1852</v>
      </c>
      <c r="B797" s="5" t="s">
        <v>1853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1854</v>
      </c>
      <c r="B798" s="5" t="s">
        <v>1855</v>
      </c>
      <c r="F798" s="5">
        <v>0</v>
      </c>
      <c r="G798" s="5">
        <v>440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</row>
    <row r="799" spans="1:19" x14ac:dyDescent="0.25">
      <c r="A799" s="5" t="s">
        <v>1856</v>
      </c>
      <c r="B799" s="5" t="s">
        <v>1857</v>
      </c>
      <c r="F799" s="5">
        <v>0</v>
      </c>
      <c r="G799" s="5">
        <v>600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</row>
    <row r="800" spans="1:19" x14ac:dyDescent="0.25">
      <c r="A800" s="5" t="s">
        <v>1858</v>
      </c>
      <c r="B800" s="5" t="s">
        <v>1859</v>
      </c>
      <c r="F800" s="5">
        <v>0</v>
      </c>
      <c r="G800" s="5">
        <v>402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320</v>
      </c>
      <c r="B801" s="5" t="s">
        <v>1860</v>
      </c>
      <c r="C801" s="63">
        <v>44637.485879629632</v>
      </c>
      <c r="D801" s="63">
        <v>44637.506689814814</v>
      </c>
      <c r="E801" s="5" t="s">
        <v>401</v>
      </c>
      <c r="F801" s="5">
        <v>411</v>
      </c>
      <c r="G801" s="5">
        <v>451</v>
      </c>
      <c r="H801" s="5">
        <v>11.15</v>
      </c>
      <c r="I801" s="5">
        <v>517</v>
      </c>
      <c r="J801" s="5">
        <v>413</v>
      </c>
      <c r="K801" s="5">
        <v>228</v>
      </c>
      <c r="L801" s="5">
        <v>114</v>
      </c>
      <c r="M801" s="5">
        <v>77</v>
      </c>
      <c r="N801" s="5">
        <v>75</v>
      </c>
      <c r="O801" s="5">
        <v>56</v>
      </c>
      <c r="P801" s="5">
        <v>28</v>
      </c>
      <c r="Q801" s="5">
        <v>22.3</v>
      </c>
      <c r="R801" s="5">
        <v>181</v>
      </c>
      <c r="S801" s="5">
        <v>162</v>
      </c>
    </row>
    <row r="802" spans="1:19" x14ac:dyDescent="0.25">
      <c r="A802" s="5" t="s">
        <v>175</v>
      </c>
      <c r="B802" s="5" t="s">
        <v>1861</v>
      </c>
      <c r="C802" s="63">
        <v>44636.743888888886</v>
      </c>
      <c r="D802" s="63">
        <v>44636.764745370368</v>
      </c>
      <c r="E802" s="5" t="s">
        <v>401</v>
      </c>
      <c r="F802" s="5">
        <v>414</v>
      </c>
      <c r="G802" s="5">
        <v>0</v>
      </c>
      <c r="H802" s="5">
        <v>11.24</v>
      </c>
      <c r="I802" s="5">
        <v>644</v>
      </c>
      <c r="J802" s="5">
        <v>323</v>
      </c>
      <c r="K802" s="5">
        <v>230</v>
      </c>
      <c r="L802" s="5">
        <v>109</v>
      </c>
      <c r="M802" s="5">
        <v>81</v>
      </c>
      <c r="N802" s="5">
        <v>65</v>
      </c>
      <c r="O802" s="5">
        <v>54</v>
      </c>
      <c r="P802" s="5">
        <v>25.6</v>
      </c>
      <c r="Q802" s="5">
        <v>22.5</v>
      </c>
      <c r="R802" s="5">
        <v>0</v>
      </c>
      <c r="S802" s="5">
        <v>0</v>
      </c>
    </row>
    <row r="803" spans="1:19" x14ac:dyDescent="0.25">
      <c r="A803" s="5" t="s">
        <v>1862</v>
      </c>
      <c r="B803" s="5" t="s">
        <v>1863</v>
      </c>
      <c r="F803" s="5">
        <v>0</v>
      </c>
      <c r="G803" s="5">
        <v>388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</row>
    <row r="804" spans="1:19" x14ac:dyDescent="0.25">
      <c r="A804" s="5" t="s">
        <v>1864</v>
      </c>
      <c r="B804" s="5" t="s">
        <v>1865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286</v>
      </c>
      <c r="B805" s="5" t="s">
        <v>1866</v>
      </c>
      <c r="C805" s="63">
        <v>44637.067141203705</v>
      </c>
      <c r="D805" s="63">
        <v>44637.087962962964</v>
      </c>
      <c r="E805" s="5" t="s">
        <v>401</v>
      </c>
      <c r="F805" s="5">
        <v>546</v>
      </c>
      <c r="G805" s="5">
        <v>608</v>
      </c>
      <c r="H805" s="5">
        <v>12.38</v>
      </c>
      <c r="I805" s="5">
        <v>581</v>
      </c>
      <c r="J805" s="5">
        <v>738</v>
      </c>
      <c r="K805" s="5">
        <v>304</v>
      </c>
      <c r="L805" s="5">
        <v>107</v>
      </c>
      <c r="M805" s="5">
        <v>79</v>
      </c>
      <c r="N805" s="5">
        <v>82</v>
      </c>
      <c r="O805" s="5">
        <v>61</v>
      </c>
      <c r="P805" s="5">
        <v>34.5</v>
      </c>
      <c r="Q805" s="5">
        <v>24.8</v>
      </c>
      <c r="R805" s="5">
        <v>167</v>
      </c>
      <c r="S805" s="5">
        <v>157</v>
      </c>
    </row>
    <row r="806" spans="1:19" x14ac:dyDescent="0.25">
      <c r="A806" s="5" t="s">
        <v>1867</v>
      </c>
      <c r="B806" s="5" t="s">
        <v>1868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</row>
    <row r="807" spans="1:19" x14ac:dyDescent="0.25">
      <c r="A807" s="5" t="s">
        <v>1869</v>
      </c>
      <c r="B807" s="5" t="s">
        <v>1870</v>
      </c>
      <c r="F807" s="5">
        <v>0</v>
      </c>
      <c r="G807" s="5">
        <v>280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</row>
    <row r="808" spans="1:19" x14ac:dyDescent="0.25">
      <c r="A808" s="5" t="s">
        <v>1871</v>
      </c>
      <c r="B808" s="5" t="s">
        <v>1872</v>
      </c>
      <c r="F808" s="5">
        <v>0</v>
      </c>
      <c r="G808" s="5">
        <v>329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1873</v>
      </c>
      <c r="B809" s="5" t="s">
        <v>1874</v>
      </c>
      <c r="F809" s="5">
        <v>0</v>
      </c>
      <c r="G809" s="5">
        <v>805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1875</v>
      </c>
      <c r="B810" s="5" t="s">
        <v>1876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</row>
    <row r="811" spans="1:19" x14ac:dyDescent="0.25">
      <c r="A811" s="5" t="s">
        <v>1877</v>
      </c>
      <c r="B811" s="5" t="s">
        <v>1878</v>
      </c>
      <c r="F811" s="5">
        <v>0</v>
      </c>
      <c r="G811" s="5">
        <v>344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1879</v>
      </c>
      <c r="B812" s="5" t="s">
        <v>1880</v>
      </c>
      <c r="F812" s="5">
        <v>0</v>
      </c>
      <c r="G812" s="5">
        <v>408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1881</v>
      </c>
      <c r="B813" s="5" t="s">
        <v>1882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272</v>
      </c>
      <c r="B814" s="5" t="s">
        <v>1883</v>
      </c>
      <c r="C814" s="63">
        <v>44637.774699074071</v>
      </c>
      <c r="D814" s="63">
        <v>44637.795520833337</v>
      </c>
      <c r="E814" s="5" t="s">
        <v>401</v>
      </c>
      <c r="F814" s="5">
        <v>430</v>
      </c>
      <c r="G814" s="5">
        <v>0</v>
      </c>
      <c r="H814" s="5">
        <v>11.41</v>
      </c>
      <c r="I814" s="5">
        <v>575</v>
      </c>
      <c r="J814" s="5">
        <v>454</v>
      </c>
      <c r="K814" s="5">
        <v>239</v>
      </c>
      <c r="L814" s="5">
        <v>100</v>
      </c>
      <c r="M814" s="5">
        <v>80</v>
      </c>
      <c r="N814" s="5">
        <v>85</v>
      </c>
      <c r="O814" s="5">
        <v>56</v>
      </c>
      <c r="P814" s="5">
        <v>29</v>
      </c>
      <c r="Q814" s="5">
        <v>22.8</v>
      </c>
      <c r="R814" s="5">
        <v>177</v>
      </c>
      <c r="S814" s="5">
        <v>170</v>
      </c>
    </row>
    <row r="815" spans="1:19" x14ac:dyDescent="0.25">
      <c r="A815" s="5" t="s">
        <v>1884</v>
      </c>
      <c r="B815" s="5" t="s">
        <v>1885</v>
      </c>
      <c r="F815" s="5">
        <v>0</v>
      </c>
      <c r="G815" s="5">
        <v>411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</row>
    <row r="816" spans="1:19" x14ac:dyDescent="0.25">
      <c r="A816" s="5" t="s">
        <v>226</v>
      </c>
      <c r="B816" s="5" t="s">
        <v>1886</v>
      </c>
      <c r="C816" s="63">
        <v>44637.981412037036</v>
      </c>
      <c r="D816" s="63">
        <v>44638.002245370371</v>
      </c>
      <c r="E816" s="5" t="s">
        <v>401</v>
      </c>
      <c r="F816" s="5">
        <v>401</v>
      </c>
      <c r="G816" s="5">
        <v>417</v>
      </c>
      <c r="H816" s="5">
        <v>10.97</v>
      </c>
      <c r="I816" s="5">
        <v>490</v>
      </c>
      <c r="J816" s="5">
        <v>643</v>
      </c>
      <c r="K816" s="5">
        <v>223</v>
      </c>
      <c r="L816" s="5">
        <v>117</v>
      </c>
      <c r="M816" s="5">
        <v>80</v>
      </c>
      <c r="N816" s="5">
        <v>80</v>
      </c>
      <c r="O816" s="5">
        <v>52</v>
      </c>
      <c r="P816" s="5">
        <v>32.799999999999997</v>
      </c>
      <c r="Q816" s="5">
        <v>21.9</v>
      </c>
      <c r="R816" s="5">
        <v>159</v>
      </c>
      <c r="S816" s="5">
        <v>137</v>
      </c>
    </row>
    <row r="817" spans="1:19" x14ac:dyDescent="0.25">
      <c r="A817" s="5" t="s">
        <v>1887</v>
      </c>
      <c r="B817" s="5" t="s">
        <v>1888</v>
      </c>
      <c r="F817" s="5">
        <v>0</v>
      </c>
      <c r="G817" s="5">
        <v>532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1889</v>
      </c>
      <c r="B818" s="5" t="s">
        <v>1890</v>
      </c>
      <c r="F818" s="5">
        <v>0</v>
      </c>
      <c r="G818" s="5">
        <v>562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1891</v>
      </c>
      <c r="B819" s="5" t="s">
        <v>1892</v>
      </c>
      <c r="F819" s="5">
        <v>0</v>
      </c>
      <c r="G819" s="5">
        <v>284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</row>
    <row r="820" spans="1:19" x14ac:dyDescent="0.25">
      <c r="A820" s="5" t="s">
        <v>1893</v>
      </c>
      <c r="B820" s="5" t="s">
        <v>1894</v>
      </c>
      <c r="F820" s="5">
        <v>0</v>
      </c>
      <c r="G820" s="5">
        <v>306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1895</v>
      </c>
      <c r="B821" s="5" t="s">
        <v>1896</v>
      </c>
      <c r="F821" s="5">
        <v>0</v>
      </c>
      <c r="G821" s="5">
        <v>403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1897</v>
      </c>
      <c r="B822" s="5" t="s">
        <v>1898</v>
      </c>
      <c r="F822" s="5">
        <v>0</v>
      </c>
      <c r="G822" s="5">
        <v>644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</row>
    <row r="823" spans="1:19" x14ac:dyDescent="0.25">
      <c r="A823" s="5" t="s">
        <v>1899</v>
      </c>
      <c r="B823" s="5" t="s">
        <v>1900</v>
      </c>
      <c r="F823" s="5">
        <v>0</v>
      </c>
      <c r="G823" s="5">
        <v>512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1901</v>
      </c>
      <c r="B824" s="5" t="s">
        <v>1902</v>
      </c>
      <c r="F824" s="5">
        <v>0</v>
      </c>
      <c r="G824" s="5">
        <v>339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1903</v>
      </c>
      <c r="B825" s="5" t="s">
        <v>1904</v>
      </c>
      <c r="F825" s="5">
        <v>0</v>
      </c>
      <c r="G825" s="5">
        <v>287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197</v>
      </c>
      <c r="B826" s="5" t="s">
        <v>1905</v>
      </c>
      <c r="C826" s="63">
        <v>44637.421851851854</v>
      </c>
      <c r="D826" s="63">
        <v>44637.442650462966</v>
      </c>
      <c r="E826" s="5" t="s">
        <v>401</v>
      </c>
      <c r="F826" s="5">
        <v>426</v>
      </c>
      <c r="G826" s="5">
        <v>0</v>
      </c>
      <c r="H826" s="5">
        <v>11.33</v>
      </c>
      <c r="I826" s="5">
        <v>455</v>
      </c>
      <c r="J826" s="5">
        <v>570</v>
      </c>
      <c r="K826" s="5">
        <v>237</v>
      </c>
      <c r="L826" s="5">
        <v>111</v>
      </c>
      <c r="M826" s="5">
        <v>80</v>
      </c>
      <c r="N826" s="5">
        <v>71</v>
      </c>
      <c r="O826" s="5">
        <v>55</v>
      </c>
      <c r="P826" s="5">
        <v>31.4</v>
      </c>
      <c r="Q826" s="5">
        <v>22.7</v>
      </c>
      <c r="R826" s="5">
        <v>162</v>
      </c>
      <c r="S826" s="5">
        <v>146</v>
      </c>
    </row>
    <row r="827" spans="1:19" x14ac:dyDescent="0.25">
      <c r="A827" s="5" t="s">
        <v>1906</v>
      </c>
      <c r="B827" s="5" t="s">
        <v>1907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</row>
    <row r="828" spans="1:19" x14ac:dyDescent="0.25">
      <c r="A828" s="5" t="s">
        <v>1908</v>
      </c>
      <c r="B828" s="5" t="s">
        <v>1909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</row>
    <row r="829" spans="1:19" x14ac:dyDescent="0.25">
      <c r="A829" s="5" t="s">
        <v>1910</v>
      </c>
      <c r="B829" s="5" t="s">
        <v>1911</v>
      </c>
      <c r="F829" s="5">
        <v>0</v>
      </c>
      <c r="G829" s="5">
        <v>439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</row>
    <row r="830" spans="1:19" x14ac:dyDescent="0.25">
      <c r="A830" s="5" t="s">
        <v>1912</v>
      </c>
      <c r="B830" s="5" t="s">
        <v>1913</v>
      </c>
      <c r="F830" s="5">
        <v>0</v>
      </c>
      <c r="G830" s="5">
        <v>624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1914</v>
      </c>
      <c r="B831" s="5" t="s">
        <v>1915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</row>
    <row r="832" spans="1:19" x14ac:dyDescent="0.25">
      <c r="A832" s="5" t="s">
        <v>312</v>
      </c>
      <c r="B832" s="5" t="s">
        <v>1916</v>
      </c>
      <c r="C832" s="63">
        <v>44637.560532407406</v>
      </c>
      <c r="D832" s="63">
        <v>44637.581354166665</v>
      </c>
      <c r="E832" s="5" t="s">
        <v>401</v>
      </c>
      <c r="F832" s="5">
        <v>474</v>
      </c>
      <c r="G832" s="5">
        <v>0</v>
      </c>
      <c r="H832" s="5">
        <v>11.84</v>
      </c>
      <c r="I832" s="5">
        <v>541</v>
      </c>
      <c r="J832" s="5">
        <v>418</v>
      </c>
      <c r="K832" s="5">
        <v>263</v>
      </c>
      <c r="L832" s="5">
        <v>112</v>
      </c>
      <c r="M832" s="5">
        <v>79</v>
      </c>
      <c r="N832" s="5">
        <v>68</v>
      </c>
      <c r="O832" s="5">
        <v>58</v>
      </c>
      <c r="P832" s="5">
        <v>28.1</v>
      </c>
      <c r="Q832" s="5">
        <v>23.7</v>
      </c>
      <c r="R832" s="5">
        <v>188</v>
      </c>
      <c r="S832" s="5">
        <v>176</v>
      </c>
    </row>
    <row r="833" spans="1:19" x14ac:dyDescent="0.25">
      <c r="A833" s="5" t="s">
        <v>1917</v>
      </c>
      <c r="B833" s="5" t="s">
        <v>1918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</row>
    <row r="834" spans="1:19" x14ac:dyDescent="0.25">
      <c r="A834" s="5" t="s">
        <v>1919</v>
      </c>
      <c r="B834" s="5" t="s">
        <v>1920</v>
      </c>
      <c r="F834" s="5">
        <v>0</v>
      </c>
      <c r="G834" s="5">
        <v>285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  <row r="835" spans="1:19" x14ac:dyDescent="0.25">
      <c r="A835" s="5" t="s">
        <v>1921</v>
      </c>
      <c r="B835" s="5" t="s">
        <v>1922</v>
      </c>
      <c r="F835" s="5">
        <v>0</v>
      </c>
      <c r="G835" s="5">
        <v>360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</row>
    <row r="836" spans="1:19" x14ac:dyDescent="0.25">
      <c r="A836" s="5" t="s">
        <v>1923</v>
      </c>
      <c r="B836" s="5" t="s">
        <v>1924</v>
      </c>
      <c r="F836" s="5">
        <v>0</v>
      </c>
      <c r="G836" s="5">
        <v>359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</row>
    <row r="837" spans="1:19" x14ac:dyDescent="0.25">
      <c r="A837" s="5" t="s">
        <v>1925</v>
      </c>
      <c r="B837" s="5" t="s">
        <v>1926</v>
      </c>
      <c r="F837" s="5">
        <v>0</v>
      </c>
      <c r="G837" s="5">
        <v>287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</row>
    <row r="838" spans="1:19" x14ac:dyDescent="0.25">
      <c r="A838" s="5" t="s">
        <v>1927</v>
      </c>
      <c r="B838" s="5" t="s">
        <v>1928</v>
      </c>
      <c r="F838" s="5">
        <v>0</v>
      </c>
      <c r="G838" s="5">
        <v>480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</row>
    <row r="839" spans="1:19" x14ac:dyDescent="0.25">
      <c r="A839" s="5" t="s">
        <v>1929</v>
      </c>
      <c r="B839" s="5" t="s">
        <v>1930</v>
      </c>
      <c r="F839" s="5">
        <v>0</v>
      </c>
      <c r="G839" s="5">
        <v>423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</row>
    <row r="840" spans="1:19" x14ac:dyDescent="0.25">
      <c r="A840" s="5" t="s">
        <v>1931</v>
      </c>
      <c r="B840" s="5" t="s">
        <v>1932</v>
      </c>
      <c r="F840" s="5">
        <v>0</v>
      </c>
      <c r="G840" s="5">
        <v>461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</row>
    <row r="841" spans="1:19" x14ac:dyDescent="0.25">
      <c r="A841" s="5" t="s">
        <v>302</v>
      </c>
      <c r="B841" s="5" t="s">
        <v>1933</v>
      </c>
      <c r="C841" s="63">
        <v>44638.259733796294</v>
      </c>
      <c r="D841" s="63">
        <v>44638.280578703707</v>
      </c>
      <c r="E841" s="5" t="s">
        <v>401</v>
      </c>
      <c r="F841" s="5">
        <v>280</v>
      </c>
      <c r="G841" s="5">
        <v>0</v>
      </c>
      <c r="H841" s="5">
        <v>9.52</v>
      </c>
      <c r="I841" s="5">
        <v>0</v>
      </c>
      <c r="J841" s="5">
        <v>336</v>
      </c>
      <c r="K841" s="5">
        <v>156</v>
      </c>
      <c r="L841" s="5">
        <v>107</v>
      </c>
      <c r="M841" s="5">
        <v>63</v>
      </c>
      <c r="N841" s="5">
        <v>71</v>
      </c>
      <c r="O841" s="5">
        <v>51</v>
      </c>
      <c r="P841" s="5">
        <v>26</v>
      </c>
      <c r="Q841" s="5">
        <v>19</v>
      </c>
      <c r="R841" s="5">
        <v>165</v>
      </c>
      <c r="S841" s="5">
        <v>149</v>
      </c>
    </row>
    <row r="842" spans="1:19" x14ac:dyDescent="0.25">
      <c r="A842" s="5" t="s">
        <v>1934</v>
      </c>
      <c r="B842" s="5" t="s">
        <v>1935</v>
      </c>
      <c r="F842" s="5">
        <v>0</v>
      </c>
      <c r="G842" s="5">
        <v>465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</row>
    <row r="843" spans="1:19" x14ac:dyDescent="0.25">
      <c r="A843" s="5" t="s">
        <v>159</v>
      </c>
      <c r="B843" s="5" t="s">
        <v>1936</v>
      </c>
      <c r="C843" s="63">
        <v>44637.387511574074</v>
      </c>
      <c r="D843" s="63">
        <v>44637.408333333333</v>
      </c>
      <c r="E843" s="5" t="s">
        <v>401</v>
      </c>
      <c r="F843" s="5">
        <v>411</v>
      </c>
      <c r="G843" s="5">
        <v>0</v>
      </c>
      <c r="H843" s="5">
        <v>11.21</v>
      </c>
      <c r="I843" s="5">
        <v>460</v>
      </c>
      <c r="J843" s="5">
        <v>383</v>
      </c>
      <c r="K843" s="5">
        <v>228</v>
      </c>
      <c r="L843" s="5">
        <v>109</v>
      </c>
      <c r="M843" s="5">
        <v>80</v>
      </c>
      <c r="N843" s="5">
        <v>65</v>
      </c>
      <c r="O843" s="5">
        <v>54</v>
      </c>
      <c r="P843" s="5">
        <v>27.3</v>
      </c>
      <c r="Q843" s="5">
        <v>22.4</v>
      </c>
      <c r="R843" s="5">
        <v>162</v>
      </c>
      <c r="S843" s="5">
        <v>148</v>
      </c>
    </row>
    <row r="844" spans="1:19" x14ac:dyDescent="0.25">
      <c r="A844" s="5" t="s">
        <v>1937</v>
      </c>
      <c r="B844" s="5" t="s">
        <v>1938</v>
      </c>
      <c r="F844" s="5">
        <v>0</v>
      </c>
      <c r="G844" s="5">
        <v>226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</row>
    <row r="845" spans="1:19" x14ac:dyDescent="0.25">
      <c r="A845" s="5" t="s">
        <v>1939</v>
      </c>
      <c r="B845" s="5" t="s">
        <v>1940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</row>
    <row r="846" spans="1:19" x14ac:dyDescent="0.25">
      <c r="A846" s="5" t="s">
        <v>1941</v>
      </c>
      <c r="B846" s="5" t="s">
        <v>1942</v>
      </c>
      <c r="F846" s="5">
        <v>0</v>
      </c>
      <c r="G846" s="5">
        <v>553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</row>
    <row r="847" spans="1:19" x14ac:dyDescent="0.25">
      <c r="A847" s="5" t="s">
        <v>1943</v>
      </c>
      <c r="B847" s="13" t="s">
        <v>1944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</row>
    <row r="848" spans="1:19" x14ac:dyDescent="0.25">
      <c r="A848" s="5" t="s">
        <v>214</v>
      </c>
      <c r="B848" s="5" t="s">
        <v>1945</v>
      </c>
      <c r="C848" s="63">
        <v>44637.040868055556</v>
      </c>
      <c r="D848" s="63">
        <v>44637.061689814815</v>
      </c>
      <c r="E848" s="5" t="s">
        <v>401</v>
      </c>
      <c r="F848" s="5">
        <v>378</v>
      </c>
      <c r="G848" s="5">
        <v>458</v>
      </c>
      <c r="H848" s="5">
        <v>10.76</v>
      </c>
      <c r="I848" s="5">
        <v>386</v>
      </c>
      <c r="J848" s="5">
        <v>398</v>
      </c>
      <c r="K848" s="5">
        <v>210</v>
      </c>
      <c r="L848" s="5">
        <v>125</v>
      </c>
      <c r="M848" s="5">
        <v>77</v>
      </c>
      <c r="N848" s="5">
        <v>80</v>
      </c>
      <c r="O848" s="5">
        <v>54</v>
      </c>
      <c r="P848" s="5">
        <v>27.6</v>
      </c>
      <c r="Q848" s="5">
        <v>21.5</v>
      </c>
      <c r="R848" s="5">
        <v>154</v>
      </c>
      <c r="S848" s="5">
        <v>142</v>
      </c>
    </row>
    <row r="849" spans="1:19" x14ac:dyDescent="0.25">
      <c r="A849" s="5" t="s">
        <v>1946</v>
      </c>
      <c r="B849" s="5" t="s">
        <v>1947</v>
      </c>
      <c r="F849" s="5">
        <v>0</v>
      </c>
      <c r="G849" s="5">
        <v>312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</row>
    <row r="850" spans="1:19" x14ac:dyDescent="0.25">
      <c r="A850" s="5" t="s">
        <v>1948</v>
      </c>
      <c r="B850" s="5" t="s">
        <v>1949</v>
      </c>
      <c r="F850" s="5">
        <v>0</v>
      </c>
      <c r="G850" s="5">
        <v>425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</row>
    <row r="851" spans="1:19" x14ac:dyDescent="0.25">
      <c r="A851" s="5" t="s">
        <v>1950</v>
      </c>
      <c r="B851" s="5" t="s">
        <v>1951</v>
      </c>
      <c r="F851" s="5">
        <v>0</v>
      </c>
      <c r="G851" s="5">
        <v>352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</row>
    <row r="852" spans="1:19" x14ac:dyDescent="0.25">
      <c r="A852" s="5" t="s">
        <v>1952</v>
      </c>
      <c r="B852" s="5" t="s">
        <v>1953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</row>
    <row r="853" spans="1:19" x14ac:dyDescent="0.25">
      <c r="A853" s="5" t="s">
        <v>1954</v>
      </c>
      <c r="B853" s="5" t="s">
        <v>1955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</row>
    <row r="854" spans="1:19" x14ac:dyDescent="0.25">
      <c r="A854" s="5" t="s">
        <v>1956</v>
      </c>
      <c r="B854" s="5" t="s">
        <v>1957</v>
      </c>
      <c r="F854" s="5">
        <v>0</v>
      </c>
      <c r="G854" s="5">
        <v>310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</row>
    <row r="855" spans="1:19" x14ac:dyDescent="0.25">
      <c r="A855" s="5" t="s">
        <v>1958</v>
      </c>
      <c r="B855" s="5" t="s">
        <v>1959</v>
      </c>
      <c r="F855" s="5">
        <v>0</v>
      </c>
      <c r="G855" s="5">
        <v>667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</row>
    <row r="856" spans="1:19" x14ac:dyDescent="0.25">
      <c r="A856" s="5" t="s">
        <v>1960</v>
      </c>
      <c r="B856" s="5" t="s">
        <v>1961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</row>
    <row r="857" spans="1:19" x14ac:dyDescent="0.25">
      <c r="A857" s="5" t="s">
        <v>1962</v>
      </c>
      <c r="B857" s="5" t="s">
        <v>1963</v>
      </c>
      <c r="F857" s="5">
        <v>0</v>
      </c>
      <c r="G857" s="5">
        <v>357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</row>
    <row r="858" spans="1:19" x14ac:dyDescent="0.25">
      <c r="A858" s="5" t="s">
        <v>1964</v>
      </c>
      <c r="B858" s="5" t="s">
        <v>1965</v>
      </c>
      <c r="C858" s="63">
        <v>44637.645324074074</v>
      </c>
      <c r="D858" s="63">
        <v>44637.666134259256</v>
      </c>
      <c r="E858" s="5" t="s">
        <v>401</v>
      </c>
      <c r="F858" s="5">
        <v>244</v>
      </c>
      <c r="G858" s="5">
        <v>267</v>
      </c>
      <c r="H858" s="5">
        <v>9</v>
      </c>
      <c r="I858" s="5">
        <v>499</v>
      </c>
      <c r="J858" s="5">
        <v>436</v>
      </c>
      <c r="K858" s="5">
        <v>135</v>
      </c>
      <c r="L858" s="5">
        <v>119</v>
      </c>
      <c r="M858" s="5">
        <v>79</v>
      </c>
      <c r="N858" s="5">
        <v>64</v>
      </c>
      <c r="O858" s="5">
        <v>44</v>
      </c>
      <c r="P858" s="5">
        <v>28.6</v>
      </c>
      <c r="Q858" s="5">
        <v>18</v>
      </c>
      <c r="R858" s="5">
        <v>178</v>
      </c>
      <c r="S858" s="5">
        <v>160</v>
      </c>
    </row>
    <row r="859" spans="1:19" x14ac:dyDescent="0.25">
      <c r="A859" s="5" t="s">
        <v>1966</v>
      </c>
      <c r="B859" s="5" t="s">
        <v>1967</v>
      </c>
      <c r="F859" s="5">
        <v>0</v>
      </c>
      <c r="G859" s="5">
        <v>347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</row>
    <row r="860" spans="1:19" x14ac:dyDescent="0.25">
      <c r="A860" s="5" t="s">
        <v>1968</v>
      </c>
      <c r="B860" s="5" t="s">
        <v>1969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</row>
    <row r="861" spans="1:19" x14ac:dyDescent="0.25">
      <c r="A861" s="5" t="s">
        <v>1970</v>
      </c>
      <c r="B861" s="5" t="s">
        <v>1971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</row>
    <row r="862" spans="1:19" x14ac:dyDescent="0.25">
      <c r="A862" s="5" t="s">
        <v>1972</v>
      </c>
      <c r="B862" s="5" t="s">
        <v>1973</v>
      </c>
      <c r="F862" s="5">
        <v>0</v>
      </c>
      <c r="G862" s="5">
        <v>361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</row>
    <row r="863" spans="1:19" x14ac:dyDescent="0.25">
      <c r="A863" s="5" t="s">
        <v>1974</v>
      </c>
      <c r="B863" s="5" t="s">
        <v>1975</v>
      </c>
      <c r="F863" s="5">
        <v>0</v>
      </c>
      <c r="G863" s="5">
        <v>330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</row>
    <row r="864" spans="1:19" x14ac:dyDescent="0.25">
      <c r="A864" s="5" t="s">
        <v>1976</v>
      </c>
      <c r="B864" s="5" t="s">
        <v>1977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</row>
    <row r="865" spans="1:19" x14ac:dyDescent="0.25">
      <c r="A865" s="5" t="s">
        <v>1978</v>
      </c>
      <c r="B865" s="5" t="s">
        <v>1979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</row>
    <row r="866" spans="1:19" x14ac:dyDescent="0.25">
      <c r="A866" s="5" t="s">
        <v>1980</v>
      </c>
      <c r="B866" s="5" t="s">
        <v>1981</v>
      </c>
      <c r="F866" s="5">
        <v>0</v>
      </c>
      <c r="G866" s="5">
        <v>461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</row>
    <row r="867" spans="1:19" x14ac:dyDescent="0.25">
      <c r="A867" s="5" t="s">
        <v>1982</v>
      </c>
      <c r="B867" s="5" t="s">
        <v>1983</v>
      </c>
      <c r="F867" s="5">
        <v>0</v>
      </c>
      <c r="G867" s="5">
        <v>326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</row>
    <row r="868" spans="1:19" x14ac:dyDescent="0.25">
      <c r="A868" s="5" t="s">
        <v>1984</v>
      </c>
      <c r="B868" s="5" t="s">
        <v>1985</v>
      </c>
      <c r="F868" s="5">
        <v>0</v>
      </c>
      <c r="G868" s="5">
        <v>415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</row>
    <row r="869" spans="1:19" x14ac:dyDescent="0.25">
      <c r="A869" s="5" t="s">
        <v>123</v>
      </c>
      <c r="B869" s="5" t="s">
        <v>1986</v>
      </c>
      <c r="C869" s="63">
        <v>44637.000775462962</v>
      </c>
      <c r="D869" s="63">
        <v>44637.021597222221</v>
      </c>
      <c r="E869" s="5" t="s">
        <v>401</v>
      </c>
      <c r="F869" s="5">
        <v>314</v>
      </c>
      <c r="G869" s="5">
        <v>558</v>
      </c>
      <c r="H869" s="5">
        <v>9.49</v>
      </c>
      <c r="I869" s="5">
        <v>403</v>
      </c>
      <c r="J869" s="5">
        <v>1204</v>
      </c>
      <c r="K869" s="5">
        <v>174</v>
      </c>
      <c r="L869" s="5">
        <v>128</v>
      </c>
      <c r="M869" s="5">
        <v>78</v>
      </c>
      <c r="N869" s="5">
        <v>100</v>
      </c>
      <c r="O869" s="5">
        <v>48</v>
      </c>
      <c r="P869" s="5">
        <v>40.9</v>
      </c>
      <c r="Q869" s="5">
        <v>19</v>
      </c>
      <c r="R869" s="5">
        <v>159</v>
      </c>
      <c r="S869" s="5">
        <v>128</v>
      </c>
    </row>
    <row r="870" spans="1:19" x14ac:dyDescent="0.25">
      <c r="A870" s="5" t="s">
        <v>1987</v>
      </c>
      <c r="B870" s="5" t="s">
        <v>1988</v>
      </c>
      <c r="F870" s="5">
        <v>0</v>
      </c>
      <c r="G870" s="5">
        <v>364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</row>
    <row r="871" spans="1:19" x14ac:dyDescent="0.25">
      <c r="A871" s="5" t="s">
        <v>1989</v>
      </c>
      <c r="B871" s="5" t="s">
        <v>1990</v>
      </c>
      <c r="F871" s="5">
        <v>0</v>
      </c>
      <c r="G871" s="5">
        <v>421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</row>
    <row r="872" spans="1:19" x14ac:dyDescent="0.25">
      <c r="A872" s="5" t="s">
        <v>1991</v>
      </c>
      <c r="B872" s="5" t="s">
        <v>1992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</row>
    <row r="873" spans="1:19" x14ac:dyDescent="0.25">
      <c r="A873" s="5" t="s">
        <v>1993</v>
      </c>
      <c r="B873" s="5" t="s">
        <v>1994</v>
      </c>
      <c r="F873" s="5">
        <v>0</v>
      </c>
      <c r="G873" s="5">
        <v>302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</row>
    <row r="874" spans="1:19" x14ac:dyDescent="0.25">
      <c r="A874" s="5" t="s">
        <v>1995</v>
      </c>
      <c r="B874" s="5" t="s">
        <v>1996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</row>
    <row r="875" spans="1:19" x14ac:dyDescent="0.25">
      <c r="A875" s="5" t="s">
        <v>1997</v>
      </c>
      <c r="B875" s="5" t="s">
        <v>1998</v>
      </c>
      <c r="F875" s="5">
        <v>0</v>
      </c>
      <c r="G875" s="5">
        <v>301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</row>
    <row r="876" spans="1:19" x14ac:dyDescent="0.25">
      <c r="A876" s="5" t="s">
        <v>1999</v>
      </c>
      <c r="B876" s="5" t="s">
        <v>2000</v>
      </c>
      <c r="F876" s="5">
        <v>0</v>
      </c>
      <c r="G876" s="5">
        <v>535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</row>
    <row r="877" spans="1:19" x14ac:dyDescent="0.25">
      <c r="A877" s="5" t="s">
        <v>204</v>
      </c>
      <c r="B877" s="5" t="s">
        <v>2001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</row>
    <row r="878" spans="1:19" x14ac:dyDescent="0.25">
      <c r="A878" s="5" t="s">
        <v>2002</v>
      </c>
      <c r="B878" s="5" t="s">
        <v>2003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2022-03-18T13:05:22Z</dcterms:modified>
</cp:coreProperties>
</file>